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8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8 '!$9:$10</definedName>
    <definedName name="_xlnm.Print_Area" localSheetId="0">'приложение 8 '!$A$1:$J$282</definedName>
  </definedNames>
  <calcPr fullCalcOnLoad="1"/>
</workbook>
</file>

<file path=xl/sharedStrings.xml><?xml version="1.0" encoding="utf-8"?>
<sst xmlns="http://schemas.openxmlformats.org/spreadsheetml/2006/main" count="1153" uniqueCount="287">
  <si>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</si>
  <si>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</si>
  <si>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</si>
  <si>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</si>
  <si>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</si>
  <si>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</si>
  <si>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</si>
  <si>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</si>
  <si>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</si>
  <si>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</si>
  <si>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</si>
  <si>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</si>
  <si>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</si>
  <si>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</si>
  <si>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</si>
  <si>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</si>
  <si>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</si>
  <si>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</si>
  <si>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</si>
  <si>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</si>
  <si>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</si>
  <si>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</si>
  <si>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</si>
  <si>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</si>
  <si>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</si>
  <si>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</si>
  <si>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</si>
  <si>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</si>
  <si>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</si>
  <si>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</si>
  <si>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</si>
  <si>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</si>
  <si>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</si>
  <si>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</si>
  <si>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</si>
  <si>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</si>
  <si>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</si>
  <si>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</si>
  <si>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</si>
  <si>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</si>
  <si>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</si>
  <si>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</si>
  <si>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</si>
  <si>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</si>
  <si>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</si>
  <si>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</si>
  <si>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</si>
  <si>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</si>
  <si>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</si>
  <si>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</si>
  <si>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</si>
  <si>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</si>
  <si>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</si>
  <si>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</si>
  <si>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</si>
  <si>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</si>
  <si>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</si>
  <si>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</si>
  <si>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</si>
  <si>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</si>
  <si>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</si>
  <si>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</si>
  <si>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</si>
  <si>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</si>
  <si>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</si>
  <si>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</si>
  <si>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</si>
  <si>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</si>
  <si>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</si>
  <si>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</si>
  <si>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</si>
  <si>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</si>
  <si>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</si>
  <si>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</si>
  <si>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</si>
  <si>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</si>
  <si>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</si>
  <si>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</si>
  <si>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</si>
  <si>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</si>
  <si>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</si>
  <si>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</si>
  <si>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</si>
  <si>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</si>
  <si>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</si>
  <si>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</si>
  <si>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</si>
  <si>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</si>
  <si>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</si>
  <si>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</si>
  <si>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</si>
  <si>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</si>
  <si>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</si>
  <si>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</si>
  <si>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</si>
  <si>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</si>
  <si>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</si>
  <si>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</si>
  <si>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Дошкольное образование</t>
  </si>
  <si>
    <t>420 99 67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</si>
  <si>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</si>
  <si>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</si>
  <si>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</si>
  <si>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</si>
  <si>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 xml:space="preserve">Расходы  на обеспечение государственных гарантий  прав граждан в сфере образования </t>
  </si>
  <si>
    <t>421 99 88</t>
  </si>
  <si>
    <t>520 00 00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</si>
  <si>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</si>
  <si>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</si>
  <si>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</si>
  <si>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</si>
  <si>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</si>
  <si>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</si>
  <si>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</si>
  <si>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</si>
  <si>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</si>
  <si>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</si>
  <si>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</si>
  <si>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</si>
  <si>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</si>
  <si>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</si>
  <si>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</si>
  <si>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</si>
  <si>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</si>
  <si>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</si>
  <si>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</si>
  <si>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</si>
  <si>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</si>
  <si>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</si>
  <si>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</si>
  <si>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</si>
  <si>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</si>
  <si>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</si>
  <si>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</si>
  <si>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</si>
  <si>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</si>
  <si>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340 00 00</t>
  </si>
  <si>
    <t>340 03 00</t>
  </si>
  <si>
    <t>Поисковые и аварийно-спасательные учреждения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</si>
  <si>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</si>
  <si>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</si>
  <si>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</si>
  <si>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</si>
  <si>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</si>
  <si>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</si>
  <si>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</si>
  <si>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</si>
  <si>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</si>
  <si>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</si>
  <si>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</si>
  <si>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</si>
  <si>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</si>
  <si>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</si>
  <si>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</si>
  <si>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</si>
  <si>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</si>
  <si>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</si>
  <si>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</si>
  <si>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</si>
  <si>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</si>
  <si>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</si>
  <si>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</si>
  <si>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</si>
  <si>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</si>
  <si>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</si>
  <si>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</si>
  <si>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</si>
  <si>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</si>
  <si>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Организация работы комиссии по делам  несовершеннолетних и защите их прав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</si>
  <si>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</si>
  <si>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природного и  техногенного характера, гражданская оборона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</si>
  <si>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</si>
  <si>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</si>
  <si>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</si>
  <si>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</si>
  <si>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</si>
  <si>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</si>
  <si>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Организация воспитания и обучения детей- инвалидов на дому и в дошкольных учреждениях</t>
  </si>
  <si>
    <t>Иные безвозмездные и безвозвратные перечисления</t>
  </si>
  <si>
    <t>Управление экономического развития  Локомотивного городского округа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</si>
  <si>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</si>
  <si>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</si>
  <si>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</si>
  <si>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</si>
  <si>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</si>
  <si>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</si>
  <si>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</si>
  <si>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</si>
  <si>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</si>
  <si>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</si>
  <si>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</si>
  <si>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</si>
  <si>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</si>
  <si>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</si>
  <si>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</si>
  <si>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</si>
  <si>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</si>
  <si>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</si>
  <si>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</si>
  <si>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</si>
  <si>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</si>
  <si>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</si>
  <si>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</si>
  <si>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</si>
  <si>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</si>
  <si>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</si>
  <si>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</si>
  <si>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</si>
  <si>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</si>
  <si>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</si>
  <si>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</si>
  <si>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</si>
  <si>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</si>
  <si>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</si>
  <si>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</si>
  <si>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Программа "Улучшение качества жизни больных бронхиальной астмой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</si>
  <si>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</si>
  <si>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</si>
  <si>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</si>
  <si>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</si>
  <si>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</si>
  <si>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</si>
  <si>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</si>
  <si>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</si>
  <si>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</si>
  <si>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</si>
  <si>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</si>
  <si>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</si>
  <si>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</si>
  <si>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</si>
  <si>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</si>
  <si>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</si>
  <si>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</si>
  <si>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</si>
  <si>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</si>
  <si>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</si>
  <si>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</si>
  <si>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</si>
  <si>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</si>
  <si>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</si>
  <si>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</si>
  <si>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</si>
  <si>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</si>
  <si>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</si>
  <si>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</si>
  <si>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</si>
  <si>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</si>
  <si>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</si>
  <si>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</si>
  <si>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</si>
  <si>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</si>
  <si>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</si>
  <si>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Компенсация части родительской платы за содержание ребенка в государственных и  муниципальных образовательных учреждениях,  реализующих основную общеобразовательную  программу дошкольного образования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</si>
  <si>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</si>
  <si>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</si>
  <si>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</si>
  <si>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</si>
  <si>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>001 51 19</t>
  </si>
  <si>
    <t xml:space="preserve">002 04 00 </t>
  </si>
  <si>
    <t>2015 год</t>
  </si>
  <si>
    <t>2016 год</t>
  </si>
  <si>
    <t>001 40 00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</si>
  <si>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</si>
  <si>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Приложение № 8                                                                                         к Решению Собрания депутатов Локомотивного городского округа  от____20_ г. №   -р «О местном бюджете Локомотивного городского округа Чел. обл.на 2014 год и плановый период 2015 и 2016 годов» </t>
  </si>
  <si>
    <t xml:space="preserve">Ведомственная структура расходов местного бюджета на плановый период                                     2015 и 2016 годов </t>
  </si>
  <si>
    <t>520 51 59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</si>
  <si>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</si>
  <si>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</si>
  <si>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</si>
  <si>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</si>
  <si>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505 52 00</t>
  </si>
  <si>
    <t xml:space="preserve">505 52 50 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</si>
  <si>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</si>
  <si>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</si>
  <si>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</si>
  <si>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</si>
  <si>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</si>
  <si>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</si>
  <si>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505 75 32</t>
  </si>
  <si>
    <t>505 75 42</t>
  </si>
  <si>
    <t>505 75 35</t>
  </si>
  <si>
    <t>505 75 51</t>
  </si>
  <si>
    <t>505 75 70</t>
  </si>
  <si>
    <t>505 75 80</t>
  </si>
  <si>
    <t xml:space="preserve"> 505 75 80 </t>
  </si>
  <si>
    <t>505 75 90</t>
  </si>
  <si>
    <t>505 52 50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</si>
</sst>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textRotation="90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center" textRotation="90" wrapText="1"/>
    </xf>
    <xf numFmtId="4" fontId="26" fillId="0" borderId="11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6" fillId="0" borderId="12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center" vertical="top"/>
    </xf>
    <xf numFmtId="49" fontId="20" fillId="0" borderId="13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/>
    </xf>
    <xf numFmtId="49" fontId="26" fillId="0" borderId="13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Alignment="1">
      <alignment vertical="top"/>
    </xf>
    <xf numFmtId="0" fontId="20" fillId="0" borderId="15" xfId="0" applyFont="1" applyFill="1" applyBorder="1" applyAlignment="1">
      <alignment horizontal="center" vertical="center" textRotation="90" wrapText="1"/>
    </xf>
    <xf numFmtId="0" fontId="26" fillId="0" borderId="15" xfId="0" applyFont="1" applyFill="1" applyBorder="1" applyAlignment="1">
      <alignment horizontal="center" vertical="center" textRotation="90" wrapText="1"/>
    </xf>
    <xf numFmtId="49" fontId="26" fillId="0" borderId="15" xfId="0" applyNumberFormat="1" applyFont="1" applyFill="1" applyBorder="1" applyAlignment="1">
      <alignment horizontal="center"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164" fontId="26" fillId="0" borderId="14" xfId="0" applyNumberFormat="1" applyFont="1" applyFill="1" applyBorder="1" applyAlignment="1">
      <alignment horizontal="center" vertical="top"/>
    </xf>
    <xf numFmtId="164" fontId="19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right" vertical="center" wrapText="1"/>
    </xf>
    <xf numFmtId="2" fontId="22" fillId="24" borderId="11" xfId="0" applyNumberFormat="1" applyFont="1" applyFill="1" applyBorder="1" applyAlignment="1">
      <alignment horizontal="right" vertical="center" wrapText="1"/>
    </xf>
    <xf numFmtId="2" fontId="22" fillId="0" borderId="11" xfId="0" applyNumberFormat="1" applyFont="1" applyFill="1" applyBorder="1" applyAlignment="1">
      <alignment horizontal="right" vertical="top"/>
    </xf>
    <xf numFmtId="2" fontId="22" fillId="24" borderId="11" xfId="0" applyNumberFormat="1" applyFont="1" applyFill="1" applyBorder="1" applyAlignment="1">
      <alignment horizontal="right" vertical="top"/>
    </xf>
    <xf numFmtId="2" fontId="19" fillId="0" borderId="11" xfId="0" applyNumberFormat="1" applyFont="1" applyFill="1" applyBorder="1" applyAlignment="1">
      <alignment horizontal="right" vertical="top"/>
    </xf>
    <xf numFmtId="2" fontId="19" fillId="24" borderId="11" xfId="0" applyNumberFormat="1" applyFont="1" applyFill="1" applyBorder="1" applyAlignment="1">
      <alignment horizontal="right" vertical="top"/>
    </xf>
    <xf numFmtId="4" fontId="26" fillId="0" borderId="11" xfId="0" applyNumberFormat="1" applyFont="1" applyFill="1" applyBorder="1" applyAlignment="1">
      <alignment horizontal="right" vertical="top" wrapText="1"/>
    </xf>
    <xf numFmtId="2" fontId="22" fillId="0" borderId="11" xfId="0" applyNumberFormat="1" applyFont="1" applyFill="1" applyBorder="1" applyAlignment="1">
      <alignment horizontal="right"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4" fontId="20" fillId="0" borderId="11" xfId="0" applyNumberFormat="1" applyFont="1" applyFill="1" applyBorder="1" applyAlignment="1">
      <alignment horizontal="right" vertical="top" wrapText="1"/>
    </xf>
    <xf numFmtId="2" fontId="19" fillId="0" borderId="11" xfId="0" applyNumberFormat="1" applyFont="1" applyFill="1" applyBorder="1" applyAlignment="1">
      <alignment horizontal="right" vertical="top" wrapText="1"/>
    </xf>
    <xf numFmtId="2" fontId="19" fillId="24" borderId="11" xfId="0" applyNumberFormat="1" applyFont="1" applyFill="1" applyBorder="1" applyAlignment="1">
      <alignment horizontal="right" vertical="top" wrapText="1"/>
    </xf>
    <xf numFmtId="2" fontId="19" fillId="0" borderId="11" xfId="0" applyNumberFormat="1" applyFont="1" applyFill="1" applyBorder="1" applyAlignment="1">
      <alignment vertical="top"/>
    </xf>
    <xf numFmtId="2" fontId="22" fillId="0" borderId="11" xfId="0" applyNumberFormat="1" applyFont="1" applyFill="1" applyBorder="1" applyAlignment="1">
      <alignment vertical="top"/>
    </xf>
    <xf numFmtId="0" fontId="28" fillId="0" borderId="13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vertical="top"/>
    </xf>
    <xf numFmtId="2" fontId="24" fillId="0" borderId="11" xfId="0" applyNumberFormat="1" applyFont="1" applyFill="1" applyBorder="1" applyAlignment="1">
      <alignment horizontal="right" vertical="top"/>
    </xf>
    <xf numFmtId="2" fontId="24" fillId="24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Fill="1" applyBorder="1" applyAlignment="1">
      <alignment horizontal="right" vertical="top"/>
    </xf>
    <xf numFmtId="2" fontId="25" fillId="24" borderId="11" xfId="0" applyNumberFormat="1" applyFont="1" applyFill="1" applyBorder="1" applyAlignment="1">
      <alignment horizontal="right" vertical="top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9" fontId="28" fillId="0" borderId="18" xfId="0" applyNumberFormat="1" applyFont="1" applyFill="1" applyBorder="1" applyAlignment="1">
      <alignment horizontal="center" vertical="top" wrapText="1"/>
    </xf>
    <xf numFmtId="49" fontId="29" fillId="0" borderId="13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/>
    </xf>
    <xf numFmtId="4" fontId="29" fillId="0" borderId="11" xfId="0" applyNumberFormat="1" applyFont="1" applyFill="1" applyBorder="1" applyAlignment="1">
      <alignment horizontal="right" vertical="top"/>
    </xf>
    <xf numFmtId="4" fontId="28" fillId="0" borderId="11" xfId="0" applyNumberFormat="1" applyFont="1" applyFill="1" applyBorder="1" applyAlignment="1">
      <alignment horizontal="right" vertical="top" wrapText="1"/>
    </xf>
    <xf numFmtId="2" fontId="24" fillId="0" borderId="11" xfId="0" applyNumberFormat="1" applyFont="1" applyFill="1" applyBorder="1" applyAlignment="1">
      <alignment horizontal="right" vertical="top" wrapText="1"/>
    </xf>
    <xf numFmtId="2" fontId="24" fillId="24" borderId="11" xfId="0" applyNumberFormat="1" applyFont="1" applyFill="1" applyBorder="1" applyAlignment="1">
      <alignment horizontal="right" vertical="top" wrapText="1"/>
    </xf>
    <xf numFmtId="0" fontId="28" fillId="0" borderId="13" xfId="0" applyFont="1" applyFill="1" applyBorder="1" applyAlignment="1">
      <alignment horizontal="left" vertical="top" wrapText="1"/>
    </xf>
    <xf numFmtId="49" fontId="28" fillId="0" borderId="14" xfId="0" applyNumberFormat="1" applyFont="1" applyFill="1" applyBorder="1" applyAlignment="1">
      <alignment horizontal="center" vertical="top"/>
    </xf>
    <xf numFmtId="2" fontId="24" fillId="0" borderId="11" xfId="0" applyNumberFormat="1" applyFont="1" applyFill="1" applyBorder="1" applyAlignment="1">
      <alignment vertical="top"/>
    </xf>
    <xf numFmtId="0" fontId="28" fillId="0" borderId="19" xfId="0" applyFont="1" applyFill="1" applyBorder="1" applyAlignment="1">
      <alignment vertical="top" wrapText="1"/>
    </xf>
    <xf numFmtId="0" fontId="28" fillId="0" borderId="19" xfId="0" applyFont="1" applyFill="1" applyBorder="1" applyAlignment="1">
      <alignment horizontal="center" vertical="top"/>
    </xf>
    <xf numFmtId="49" fontId="28" fillId="0" borderId="19" xfId="0" applyNumberFormat="1" applyFont="1" applyFill="1" applyBorder="1" applyAlignment="1">
      <alignment horizontal="center" vertical="top" wrapText="1"/>
    </xf>
    <xf numFmtId="49" fontId="28" fillId="0" borderId="20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0" fontId="26" fillId="25" borderId="13" xfId="0" applyFont="1" applyFill="1" applyBorder="1" applyAlignment="1">
      <alignment vertical="top" wrapText="1"/>
    </xf>
    <xf numFmtId="0" fontId="26" fillId="25" borderId="13" xfId="0" applyFont="1" applyFill="1" applyBorder="1" applyAlignment="1">
      <alignment horizontal="center" vertical="top"/>
    </xf>
    <xf numFmtId="49" fontId="26" fillId="25" borderId="13" xfId="0" applyNumberFormat="1" applyFont="1" applyFill="1" applyBorder="1" applyAlignment="1">
      <alignment horizontal="center" vertical="top" wrapText="1"/>
    </xf>
    <xf numFmtId="49" fontId="26" fillId="25" borderId="14" xfId="0" applyNumberFormat="1" applyFont="1" applyFill="1" applyBorder="1" applyAlignment="1">
      <alignment horizontal="center" vertical="top" wrapText="1"/>
    </xf>
    <xf numFmtId="4" fontId="26" fillId="25" borderId="11" xfId="0" applyNumberFormat="1" applyFont="1" applyFill="1" applyBorder="1" applyAlignment="1">
      <alignment horizontal="right" vertical="top"/>
    </xf>
    <xf numFmtId="2" fontId="22" fillId="25" borderId="11" xfId="0" applyNumberFormat="1" applyFont="1" applyFill="1" applyBorder="1" applyAlignment="1">
      <alignment horizontal="right" vertical="top"/>
    </xf>
    <xf numFmtId="2" fontId="22" fillId="26" borderId="11" xfId="0" applyNumberFormat="1" applyFont="1" applyFill="1" applyBorder="1" applyAlignment="1">
      <alignment horizontal="right" vertical="top"/>
    </xf>
    <xf numFmtId="0" fontId="20" fillId="25" borderId="13" xfId="0" applyFont="1" applyFill="1" applyBorder="1" applyAlignment="1">
      <alignment vertical="top" wrapText="1"/>
    </xf>
    <xf numFmtId="0" fontId="20" fillId="25" borderId="13" xfId="0" applyFont="1" applyFill="1" applyBorder="1" applyAlignment="1">
      <alignment horizontal="center" vertical="top"/>
    </xf>
    <xf numFmtId="49" fontId="20" fillId="25" borderId="13" xfId="0" applyNumberFormat="1" applyFont="1" applyFill="1" applyBorder="1" applyAlignment="1">
      <alignment horizontal="center" vertical="top" wrapText="1"/>
    </xf>
    <xf numFmtId="49" fontId="20" fillId="25" borderId="14" xfId="0" applyNumberFormat="1" applyFont="1" applyFill="1" applyBorder="1" applyAlignment="1">
      <alignment horizontal="center" vertical="top" wrapText="1"/>
    </xf>
    <xf numFmtId="4" fontId="20" fillId="25" borderId="11" xfId="0" applyNumberFormat="1" applyFont="1" applyFill="1" applyBorder="1" applyAlignment="1">
      <alignment horizontal="right" vertical="top"/>
    </xf>
    <xf numFmtId="2" fontId="19" fillId="25" borderId="11" xfId="0" applyNumberFormat="1" applyFont="1" applyFill="1" applyBorder="1" applyAlignment="1">
      <alignment horizontal="right" vertical="top"/>
    </xf>
    <xf numFmtId="2" fontId="19" fillId="26" borderId="11" xfId="0" applyNumberFormat="1" applyFont="1" applyFill="1" applyBorder="1" applyAlignment="1">
      <alignment horizontal="right" vertical="top"/>
    </xf>
    <xf numFmtId="0" fontId="28" fillId="25" borderId="13" xfId="0" applyFont="1" applyFill="1" applyBorder="1" applyAlignment="1">
      <alignment vertical="top" wrapText="1"/>
    </xf>
    <xf numFmtId="0" fontId="28" fillId="25" borderId="13" xfId="0" applyFont="1" applyFill="1" applyBorder="1" applyAlignment="1">
      <alignment horizontal="center" vertical="top"/>
    </xf>
    <xf numFmtId="49" fontId="28" fillId="25" borderId="13" xfId="0" applyNumberFormat="1" applyFont="1" applyFill="1" applyBorder="1" applyAlignment="1">
      <alignment horizontal="center" vertical="top" wrapText="1"/>
    </xf>
    <xf numFmtId="49" fontId="28" fillId="25" borderId="14" xfId="0" applyNumberFormat="1" applyFont="1" applyFill="1" applyBorder="1" applyAlignment="1">
      <alignment horizontal="center" vertical="top" wrapText="1"/>
    </xf>
    <xf numFmtId="4" fontId="28" fillId="25" borderId="11" xfId="0" applyNumberFormat="1" applyFont="1" applyFill="1" applyBorder="1" applyAlignment="1">
      <alignment horizontal="right" vertical="top"/>
    </xf>
    <xf numFmtId="2" fontId="24" fillId="25" borderId="11" xfId="0" applyNumberFormat="1" applyFont="1" applyFill="1" applyBorder="1" applyAlignment="1">
      <alignment horizontal="right" vertical="top"/>
    </xf>
    <xf numFmtId="2" fontId="24" fillId="26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5" fontId="26" fillId="0" borderId="21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82"/>
  <sheetViews>
    <sheetView tabSelected="1" zoomScaleSheetLayoutView="88" workbookViewId="0" topLeftCell="A49">
      <selection activeCell="E56" sqref="E56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5.25390625" style="3" customWidth="1"/>
    <col min="7" max="7" width="13.625" style="4" customWidth="1"/>
    <col min="8" max="9" width="0" style="4" hidden="1" customWidth="1"/>
    <col min="10" max="10" width="11.25390625" style="5" bestFit="1" customWidth="1"/>
    <col min="11" max="14" width="9.125" style="5" customWidth="1"/>
    <col min="15" max="15" width="9.875" style="5" bestFit="1" customWidth="1"/>
    <col min="16" max="16384" width="9.125" style="5" customWidth="1"/>
  </cols>
  <sheetData>
    <row r="1" spans="1:10" ht="27.75" customHeight="1">
      <c r="A1" s="7"/>
      <c r="B1" s="121"/>
      <c r="C1" s="121"/>
      <c r="D1" s="121"/>
      <c r="E1" s="121"/>
      <c r="F1" s="121"/>
      <c r="G1" s="121"/>
      <c r="H1" s="122"/>
      <c r="I1" s="122"/>
      <c r="J1" s="122"/>
    </row>
    <row r="2" spans="1:10" ht="62.25" customHeight="1">
      <c r="A2" s="7"/>
      <c r="B2" s="131" t="s">
        <v>263</v>
      </c>
      <c r="C2" s="131"/>
      <c r="D2" s="131"/>
      <c r="E2" s="131"/>
      <c r="F2" s="131"/>
      <c r="G2" s="131"/>
      <c r="H2" s="132"/>
      <c r="I2" s="132"/>
      <c r="J2" s="132"/>
    </row>
    <row r="3" spans="1:9" ht="15.75" customHeight="1" hidden="1">
      <c r="A3" s="6"/>
      <c r="B3" s="15"/>
      <c r="C3" s="15"/>
      <c r="D3" s="15"/>
      <c r="E3" s="15"/>
      <c r="F3" s="45"/>
      <c r="G3" s="15"/>
      <c r="H3" s="15"/>
      <c r="I3" s="17"/>
    </row>
    <row r="4" spans="1:9" ht="16.5" customHeight="1" hidden="1">
      <c r="A4" s="6"/>
      <c r="B4" s="16"/>
      <c r="C4" s="16"/>
      <c r="D4" s="16"/>
      <c r="E4" s="16"/>
      <c r="F4" s="16"/>
      <c r="G4" s="16"/>
      <c r="H4" s="16"/>
      <c r="I4" s="18"/>
    </row>
    <row r="5" spans="1:9" ht="17.25" customHeight="1" hidden="1">
      <c r="A5" s="6"/>
      <c r="B5" s="15"/>
      <c r="C5" s="15"/>
      <c r="D5" s="15"/>
      <c r="E5" s="15"/>
      <c r="F5" s="45"/>
      <c r="G5" s="15"/>
      <c r="H5" s="15"/>
      <c r="I5" s="17"/>
    </row>
    <row r="6" spans="1:9" ht="14.25" customHeight="1" hidden="1">
      <c r="A6" s="6"/>
      <c r="B6" s="15"/>
      <c r="C6" s="15"/>
      <c r="D6" s="15"/>
      <c r="E6" s="15"/>
      <c r="F6" s="45"/>
      <c r="G6" s="15"/>
      <c r="H6" s="15"/>
      <c r="I6" s="17"/>
    </row>
    <row r="7" spans="1:10" ht="36" customHeight="1">
      <c r="A7" s="129" t="s">
        <v>264</v>
      </c>
      <c r="B7" s="129"/>
      <c r="C7" s="129"/>
      <c r="D7" s="129"/>
      <c r="E7" s="129"/>
      <c r="F7" s="129"/>
      <c r="G7" s="129"/>
      <c r="H7" s="129"/>
      <c r="I7" s="130"/>
      <c r="J7" s="130"/>
    </row>
    <row r="8" spans="1:10" ht="13.5" customHeight="1">
      <c r="A8" s="123" t="s">
        <v>0</v>
      </c>
      <c r="B8" s="123"/>
      <c r="C8" s="123"/>
      <c r="D8" s="123"/>
      <c r="E8" s="123"/>
      <c r="F8" s="123"/>
      <c r="G8" s="123"/>
      <c r="H8" s="124"/>
      <c r="I8" s="124"/>
      <c r="J8" s="124"/>
    </row>
    <row r="9" spans="1:10" s="8" customFormat="1" ht="23.25" customHeight="1">
      <c r="A9" s="125" t="s">
        <v>1</v>
      </c>
      <c r="B9" s="125" t="s">
        <v>2</v>
      </c>
      <c r="C9" s="125"/>
      <c r="D9" s="125"/>
      <c r="E9" s="125"/>
      <c r="F9" s="126"/>
      <c r="G9" s="127" t="s">
        <v>3</v>
      </c>
      <c r="H9" s="128"/>
      <c r="I9" s="128"/>
      <c r="J9" s="128"/>
    </row>
    <row r="10" spans="1:10" s="9" customFormat="1" ht="72" customHeight="1">
      <c r="A10" s="125"/>
      <c r="B10" s="19" t="s">
        <v>4</v>
      </c>
      <c r="C10" s="19" t="s">
        <v>5</v>
      </c>
      <c r="D10" s="19" t="s">
        <v>6</v>
      </c>
      <c r="E10" s="19" t="s">
        <v>7</v>
      </c>
      <c r="F10" s="48" t="s">
        <v>8</v>
      </c>
      <c r="G10" s="20" t="s">
        <v>259</v>
      </c>
      <c r="H10" s="55"/>
      <c r="I10" s="55"/>
      <c r="J10" s="43" t="s">
        <v>260</v>
      </c>
    </row>
    <row r="11" spans="1:10" s="9" customFormat="1" ht="15.75" customHeight="1">
      <c r="A11" s="43" t="s">
        <v>9</v>
      </c>
      <c r="B11" s="19"/>
      <c r="C11" s="19"/>
      <c r="D11" s="19"/>
      <c r="E11" s="19"/>
      <c r="F11" s="48"/>
      <c r="G11" s="44">
        <f>G12+G25+G87+G223+G251+G258+G277+G217</f>
        <v>198017.22</v>
      </c>
      <c r="H11" s="44">
        <f>H12+H25+H87+H223+H251+H258+H277+H217</f>
        <v>0</v>
      </c>
      <c r="I11" s="44">
        <f>I12+I25+I87+I223+I251+I258+I277+I217</f>
        <v>0</v>
      </c>
      <c r="J11" s="44">
        <f>J12+J25+J87+J223+J251+J258+J277+J217</f>
        <v>209145.04000000004</v>
      </c>
    </row>
    <row r="12" spans="1:10" s="9" customFormat="1" ht="32.25" customHeight="1">
      <c r="A12" s="21" t="s">
        <v>158</v>
      </c>
      <c r="B12" s="22">
        <v>250</v>
      </c>
      <c r="C12" s="23"/>
      <c r="D12" s="23"/>
      <c r="E12" s="23"/>
      <c r="F12" s="49"/>
      <c r="G12" s="24">
        <f>G13</f>
        <v>10447.99</v>
      </c>
      <c r="H12" s="56"/>
      <c r="I12" s="57"/>
      <c r="J12" s="24">
        <f>J13</f>
        <v>10336.83</v>
      </c>
    </row>
    <row r="13" spans="1:10" s="10" customFormat="1" ht="15.75">
      <c r="A13" s="25" t="s">
        <v>159</v>
      </c>
      <c r="B13" s="22">
        <v>250</v>
      </c>
      <c r="C13" s="26" t="s">
        <v>11</v>
      </c>
      <c r="D13" s="26" t="s">
        <v>12</v>
      </c>
      <c r="E13" s="26"/>
      <c r="F13" s="50"/>
      <c r="G13" s="27">
        <f>G14+G21</f>
        <v>10447.99</v>
      </c>
      <c r="H13" s="58"/>
      <c r="I13" s="59"/>
      <c r="J13" s="27">
        <f>J14+J21</f>
        <v>10336.83</v>
      </c>
    </row>
    <row r="14" spans="1:10" s="11" customFormat="1" ht="28.5" customHeight="1">
      <c r="A14" s="25" t="s">
        <v>56</v>
      </c>
      <c r="B14" s="22">
        <v>250</v>
      </c>
      <c r="C14" s="26" t="s">
        <v>11</v>
      </c>
      <c r="D14" s="26" t="s">
        <v>13</v>
      </c>
      <c r="E14" s="26" t="s">
        <v>14</v>
      </c>
      <c r="F14" s="50"/>
      <c r="G14" s="27">
        <f>G15+G17+G19</f>
        <v>8447.99</v>
      </c>
      <c r="H14" s="60"/>
      <c r="I14" s="61"/>
      <c r="J14" s="27">
        <f>J15+J17+J19</f>
        <v>8336.83</v>
      </c>
    </row>
    <row r="15" spans="1:10" s="11" customFormat="1" ht="15.75">
      <c r="A15" s="28" t="s">
        <v>15</v>
      </c>
      <c r="B15" s="29">
        <v>250</v>
      </c>
      <c r="C15" s="30" t="s">
        <v>11</v>
      </c>
      <c r="D15" s="30" t="s">
        <v>13</v>
      </c>
      <c r="E15" s="30" t="s">
        <v>16</v>
      </c>
      <c r="F15" s="51"/>
      <c r="G15" s="27">
        <f>G16</f>
        <v>4874.69</v>
      </c>
      <c r="H15" s="60"/>
      <c r="I15" s="61"/>
      <c r="J15" s="27">
        <f>J16</f>
        <v>4763.53</v>
      </c>
    </row>
    <row r="16" spans="1:10" s="12" customFormat="1" ht="25.5">
      <c r="A16" s="70" t="s">
        <v>237</v>
      </c>
      <c r="B16" s="71">
        <v>250</v>
      </c>
      <c r="C16" s="72" t="s">
        <v>11</v>
      </c>
      <c r="D16" s="72" t="s">
        <v>13</v>
      </c>
      <c r="E16" s="72" t="s">
        <v>17</v>
      </c>
      <c r="F16" s="73" t="s">
        <v>226</v>
      </c>
      <c r="G16" s="74">
        <f>7473.4-1000+75.17-1673.88</f>
        <v>4874.69</v>
      </c>
      <c r="H16" s="75"/>
      <c r="I16" s="76"/>
      <c r="J16" s="74">
        <f>7473.4-1000+213-1922.87</f>
        <v>4763.53</v>
      </c>
    </row>
    <row r="17" spans="1:15" s="12" customFormat="1" ht="25.5">
      <c r="A17" s="34" t="s">
        <v>157</v>
      </c>
      <c r="B17" s="35">
        <v>250</v>
      </c>
      <c r="C17" s="36" t="s">
        <v>11</v>
      </c>
      <c r="D17" s="36" t="s">
        <v>13</v>
      </c>
      <c r="E17" s="36" t="s">
        <v>18</v>
      </c>
      <c r="F17" s="53"/>
      <c r="G17" s="27">
        <f>G18</f>
        <v>3563.3</v>
      </c>
      <c r="H17" s="60"/>
      <c r="I17" s="61"/>
      <c r="J17" s="27">
        <f>J18</f>
        <v>3563.3</v>
      </c>
      <c r="O17" s="47"/>
    </row>
    <row r="18" spans="1:10" s="11" customFormat="1" ht="51">
      <c r="A18" s="70" t="s">
        <v>236</v>
      </c>
      <c r="B18" s="71">
        <v>250</v>
      </c>
      <c r="C18" s="72" t="s">
        <v>11</v>
      </c>
      <c r="D18" s="72" t="s">
        <v>13</v>
      </c>
      <c r="E18" s="72" t="s">
        <v>18</v>
      </c>
      <c r="F18" s="73" t="s">
        <v>225</v>
      </c>
      <c r="G18" s="74">
        <v>3563.3</v>
      </c>
      <c r="H18" s="75"/>
      <c r="I18" s="76"/>
      <c r="J18" s="74">
        <v>3563.3</v>
      </c>
    </row>
    <row r="19" spans="1:10" s="11" customFormat="1" ht="26.25" customHeight="1">
      <c r="A19" s="34" t="s">
        <v>19</v>
      </c>
      <c r="B19" s="35">
        <v>250</v>
      </c>
      <c r="C19" s="36" t="s">
        <v>11</v>
      </c>
      <c r="D19" s="36" t="s">
        <v>13</v>
      </c>
      <c r="E19" s="36" t="s">
        <v>20</v>
      </c>
      <c r="F19" s="53"/>
      <c r="G19" s="27">
        <f>G20</f>
        <v>10</v>
      </c>
      <c r="H19" s="60"/>
      <c r="I19" s="61"/>
      <c r="J19" s="27">
        <f>J20</f>
        <v>10</v>
      </c>
    </row>
    <row r="20" spans="1:10" s="11" customFormat="1" ht="16.5" customHeight="1">
      <c r="A20" s="70" t="s">
        <v>238</v>
      </c>
      <c r="B20" s="71">
        <v>250</v>
      </c>
      <c r="C20" s="72" t="s">
        <v>11</v>
      </c>
      <c r="D20" s="72" t="s">
        <v>13</v>
      </c>
      <c r="E20" s="72" t="s">
        <v>20</v>
      </c>
      <c r="F20" s="73" t="s">
        <v>232</v>
      </c>
      <c r="G20" s="74">
        <v>10</v>
      </c>
      <c r="H20" s="75"/>
      <c r="I20" s="76"/>
      <c r="J20" s="74">
        <v>10</v>
      </c>
    </row>
    <row r="21" spans="1:10" s="10" customFormat="1" ht="15.75">
      <c r="A21" s="34" t="s">
        <v>21</v>
      </c>
      <c r="B21" s="35">
        <v>250</v>
      </c>
      <c r="C21" s="36" t="s">
        <v>11</v>
      </c>
      <c r="D21" s="36" t="s">
        <v>22</v>
      </c>
      <c r="E21" s="36"/>
      <c r="F21" s="53"/>
      <c r="G21" s="27">
        <f>G22</f>
        <v>2000</v>
      </c>
      <c r="H21" s="58"/>
      <c r="I21" s="59"/>
      <c r="J21" s="27">
        <f>J22</f>
        <v>2000</v>
      </c>
    </row>
    <row r="22" spans="1:10" s="11" customFormat="1" ht="15.75">
      <c r="A22" s="34" t="s">
        <v>21</v>
      </c>
      <c r="B22" s="35">
        <v>250</v>
      </c>
      <c r="C22" s="36" t="s">
        <v>11</v>
      </c>
      <c r="D22" s="36" t="s">
        <v>22</v>
      </c>
      <c r="E22" s="36" t="s">
        <v>23</v>
      </c>
      <c r="F22" s="53"/>
      <c r="G22" s="27">
        <f>G23</f>
        <v>2000</v>
      </c>
      <c r="H22" s="60"/>
      <c r="I22" s="61"/>
      <c r="J22" s="27">
        <f>J23</f>
        <v>2000</v>
      </c>
    </row>
    <row r="23" spans="1:10" s="11" customFormat="1" ht="15.75">
      <c r="A23" s="31" t="s">
        <v>160</v>
      </c>
      <c r="B23" s="32">
        <v>250</v>
      </c>
      <c r="C23" s="33" t="s">
        <v>11</v>
      </c>
      <c r="D23" s="33" t="s">
        <v>22</v>
      </c>
      <c r="E23" s="33" t="s">
        <v>24</v>
      </c>
      <c r="F23" s="52"/>
      <c r="G23" s="46">
        <f>G24</f>
        <v>2000</v>
      </c>
      <c r="H23" s="60"/>
      <c r="I23" s="61"/>
      <c r="J23" s="46">
        <f>J24</f>
        <v>2000</v>
      </c>
    </row>
    <row r="24" spans="1:10" s="11" customFormat="1" ht="15" customHeight="1">
      <c r="A24" s="70" t="s">
        <v>238</v>
      </c>
      <c r="B24" s="71">
        <v>250</v>
      </c>
      <c r="C24" s="72" t="s">
        <v>11</v>
      </c>
      <c r="D24" s="72" t="s">
        <v>22</v>
      </c>
      <c r="E24" s="72" t="s">
        <v>24</v>
      </c>
      <c r="F24" s="73" t="s">
        <v>232</v>
      </c>
      <c r="G24" s="74">
        <v>2000</v>
      </c>
      <c r="H24" s="75"/>
      <c r="I24" s="76"/>
      <c r="J24" s="74">
        <v>2000</v>
      </c>
    </row>
    <row r="25" spans="1:10" s="10" customFormat="1" ht="33.75" customHeight="1">
      <c r="A25" s="37" t="s">
        <v>161</v>
      </c>
      <c r="B25" s="35">
        <v>255</v>
      </c>
      <c r="C25" s="36" t="s">
        <v>25</v>
      </c>
      <c r="D25" s="36" t="s">
        <v>12</v>
      </c>
      <c r="E25" s="36"/>
      <c r="F25" s="53"/>
      <c r="G25" s="27">
        <f>G26+G65+G73</f>
        <v>39600.4</v>
      </c>
      <c r="H25" s="58"/>
      <c r="I25" s="59"/>
      <c r="J25" s="27">
        <f>J26+J65+J73</f>
        <v>39191.100000000006</v>
      </c>
    </row>
    <row r="26" spans="1:10" s="10" customFormat="1" ht="15.75">
      <c r="A26" s="34" t="s">
        <v>26</v>
      </c>
      <c r="B26" s="35">
        <v>255</v>
      </c>
      <c r="C26" s="36" t="s">
        <v>25</v>
      </c>
      <c r="D26" s="36" t="s">
        <v>27</v>
      </c>
      <c r="E26" s="36"/>
      <c r="F26" s="53"/>
      <c r="G26" s="27">
        <f>G27+G30+G60</f>
        <v>31927.9</v>
      </c>
      <c r="H26" s="58"/>
      <c r="I26" s="59"/>
      <c r="J26" s="27">
        <f>J27+J30+J60</f>
        <v>31555.5</v>
      </c>
    </row>
    <row r="27" spans="1:10" s="10" customFormat="1" ht="15.75">
      <c r="A27" s="34" t="s">
        <v>162</v>
      </c>
      <c r="B27" s="35">
        <v>255</v>
      </c>
      <c r="C27" s="36" t="s">
        <v>25</v>
      </c>
      <c r="D27" s="36" t="s">
        <v>27</v>
      </c>
      <c r="E27" s="36" t="s">
        <v>28</v>
      </c>
      <c r="F27" s="52"/>
      <c r="G27" s="27">
        <f>G28</f>
        <v>871.6</v>
      </c>
      <c r="H27" s="58"/>
      <c r="I27" s="59"/>
      <c r="J27" s="27">
        <f>J28</f>
        <v>871.6</v>
      </c>
    </row>
    <row r="28" spans="1:10" s="11" customFormat="1" ht="25.5">
      <c r="A28" s="31" t="s">
        <v>244</v>
      </c>
      <c r="B28" s="32">
        <v>255</v>
      </c>
      <c r="C28" s="33" t="s">
        <v>25</v>
      </c>
      <c r="D28" s="33" t="s">
        <v>27</v>
      </c>
      <c r="E28" s="33" t="s">
        <v>29</v>
      </c>
      <c r="F28" s="52"/>
      <c r="G28" s="46">
        <f>G29</f>
        <v>871.6</v>
      </c>
      <c r="H28" s="60"/>
      <c r="I28" s="61"/>
      <c r="J28" s="46">
        <f>J29</f>
        <v>871.6</v>
      </c>
    </row>
    <row r="29" spans="1:10" s="11" customFormat="1" ht="15.75">
      <c r="A29" s="70" t="s">
        <v>241</v>
      </c>
      <c r="B29" s="71">
        <v>255</v>
      </c>
      <c r="C29" s="72" t="s">
        <v>25</v>
      </c>
      <c r="D29" s="72" t="s">
        <v>27</v>
      </c>
      <c r="E29" s="72" t="s">
        <v>29</v>
      </c>
      <c r="F29" s="73" t="s">
        <v>227</v>
      </c>
      <c r="G29" s="74">
        <v>871.6</v>
      </c>
      <c r="H29" s="75"/>
      <c r="I29" s="76"/>
      <c r="J29" s="74">
        <v>871.6</v>
      </c>
    </row>
    <row r="30" spans="1:10" s="10" customFormat="1" ht="18" customHeight="1">
      <c r="A30" s="34" t="s">
        <v>30</v>
      </c>
      <c r="B30" s="35">
        <v>255</v>
      </c>
      <c r="C30" s="36" t="s">
        <v>25</v>
      </c>
      <c r="D30" s="36" t="s">
        <v>27</v>
      </c>
      <c r="E30" s="36" t="s">
        <v>31</v>
      </c>
      <c r="F30" s="53"/>
      <c r="G30" s="27">
        <f>G31+G33+G35+G37</f>
        <v>30726.300000000003</v>
      </c>
      <c r="H30" s="58"/>
      <c r="I30" s="58"/>
      <c r="J30" s="27">
        <f>J31+J33+J35+J37</f>
        <v>30353.9</v>
      </c>
    </row>
    <row r="31" spans="1:10" s="10" customFormat="1" ht="27" customHeight="1">
      <c r="A31" s="34" t="s">
        <v>163</v>
      </c>
      <c r="B31" s="35">
        <v>255</v>
      </c>
      <c r="C31" s="36" t="s">
        <v>25</v>
      </c>
      <c r="D31" s="36" t="s">
        <v>27</v>
      </c>
      <c r="E31" s="36" t="s">
        <v>270</v>
      </c>
      <c r="F31" s="52"/>
      <c r="G31" s="27">
        <f>G32</f>
        <v>5560.2</v>
      </c>
      <c r="H31" s="60"/>
      <c r="I31" s="61"/>
      <c r="J31" s="27">
        <f>J32</f>
        <v>5605.3</v>
      </c>
    </row>
    <row r="32" spans="1:10" s="10" customFormat="1" ht="15.75">
      <c r="A32" s="70" t="s">
        <v>241</v>
      </c>
      <c r="B32" s="71">
        <v>255</v>
      </c>
      <c r="C32" s="72" t="s">
        <v>25</v>
      </c>
      <c r="D32" s="72" t="s">
        <v>27</v>
      </c>
      <c r="E32" s="72" t="s">
        <v>271</v>
      </c>
      <c r="F32" s="73" t="s">
        <v>227</v>
      </c>
      <c r="G32" s="74">
        <v>5560.2</v>
      </c>
      <c r="H32" s="75"/>
      <c r="I32" s="76"/>
      <c r="J32" s="74">
        <v>5605.3</v>
      </c>
    </row>
    <row r="33" spans="1:10" s="10" customFormat="1" ht="25.5">
      <c r="A33" s="34" t="s">
        <v>32</v>
      </c>
      <c r="B33" s="35">
        <v>255</v>
      </c>
      <c r="C33" s="36" t="s">
        <v>25</v>
      </c>
      <c r="D33" s="36" t="s">
        <v>27</v>
      </c>
      <c r="E33" s="36" t="s">
        <v>270</v>
      </c>
      <c r="F33" s="53"/>
      <c r="G33" s="27">
        <f>G34</f>
        <v>11390.2</v>
      </c>
      <c r="H33" s="60"/>
      <c r="I33" s="61"/>
      <c r="J33" s="27">
        <f>J34</f>
        <v>11027.4</v>
      </c>
    </row>
    <row r="34" spans="1:10" s="10" customFormat="1" ht="15.75">
      <c r="A34" s="70" t="s">
        <v>241</v>
      </c>
      <c r="B34" s="71">
        <v>255</v>
      </c>
      <c r="C34" s="72" t="s">
        <v>25</v>
      </c>
      <c r="D34" s="72" t="s">
        <v>27</v>
      </c>
      <c r="E34" s="72" t="s">
        <v>286</v>
      </c>
      <c r="F34" s="73" t="s">
        <v>227</v>
      </c>
      <c r="G34" s="74">
        <v>11390.2</v>
      </c>
      <c r="H34" s="75"/>
      <c r="I34" s="76"/>
      <c r="J34" s="74">
        <v>11027.4</v>
      </c>
    </row>
    <row r="35" spans="1:10" s="10" customFormat="1" ht="93.75" customHeight="1">
      <c r="A35" s="34" t="s">
        <v>269</v>
      </c>
      <c r="B35" s="35">
        <v>255</v>
      </c>
      <c r="C35" s="36" t="s">
        <v>25</v>
      </c>
      <c r="D35" s="36" t="s">
        <v>27</v>
      </c>
      <c r="E35" s="36" t="s">
        <v>235</v>
      </c>
      <c r="F35" s="53"/>
      <c r="G35" s="27">
        <f>G36</f>
        <v>3286.5</v>
      </c>
      <c r="H35" s="60"/>
      <c r="I35" s="61"/>
      <c r="J35" s="27">
        <f>J36</f>
        <v>2926</v>
      </c>
    </row>
    <row r="36" spans="1:10" s="10" customFormat="1" ht="15.75">
      <c r="A36" s="70" t="s">
        <v>241</v>
      </c>
      <c r="B36" s="71">
        <v>255</v>
      </c>
      <c r="C36" s="72" t="s">
        <v>25</v>
      </c>
      <c r="D36" s="72" t="s">
        <v>27</v>
      </c>
      <c r="E36" s="72" t="s">
        <v>235</v>
      </c>
      <c r="F36" s="73" t="s">
        <v>227</v>
      </c>
      <c r="G36" s="74">
        <v>3286.5</v>
      </c>
      <c r="H36" s="75"/>
      <c r="I36" s="76"/>
      <c r="J36" s="74">
        <v>2926</v>
      </c>
    </row>
    <row r="37" spans="1:10" s="11" customFormat="1" ht="25.5">
      <c r="A37" s="34" t="s">
        <v>164</v>
      </c>
      <c r="B37" s="32">
        <v>255</v>
      </c>
      <c r="C37" s="36" t="s">
        <v>25</v>
      </c>
      <c r="D37" s="36" t="s">
        <v>27</v>
      </c>
      <c r="E37" s="36" t="s">
        <v>272</v>
      </c>
      <c r="F37" s="53"/>
      <c r="G37" s="27">
        <f>G38+G40+G42+G44+G46+G52+G54+G56+G58+G50+G48</f>
        <v>10489.4</v>
      </c>
      <c r="H37" s="58"/>
      <c r="I37" s="59"/>
      <c r="J37" s="27">
        <f>J38+J40+J42+J44+J46+J52+J54+J56+J58+J50+J48</f>
        <v>10795.199999999999</v>
      </c>
    </row>
    <row r="38" spans="1:10" s="11" customFormat="1" ht="15.75">
      <c r="A38" s="34" t="s">
        <v>245</v>
      </c>
      <c r="B38" s="32">
        <v>255</v>
      </c>
      <c r="C38" s="36" t="s">
        <v>25</v>
      </c>
      <c r="D38" s="36" t="s">
        <v>27</v>
      </c>
      <c r="E38" s="36" t="s">
        <v>273</v>
      </c>
      <c r="F38" s="53"/>
      <c r="G38" s="27">
        <f>G39</f>
        <v>2939</v>
      </c>
      <c r="H38" s="58"/>
      <c r="I38" s="59"/>
      <c r="J38" s="27">
        <f>J39</f>
        <v>2939</v>
      </c>
    </row>
    <row r="39" spans="1:10" s="11" customFormat="1" ht="15.75">
      <c r="A39" s="70" t="s">
        <v>241</v>
      </c>
      <c r="B39" s="71">
        <v>255</v>
      </c>
      <c r="C39" s="72" t="s">
        <v>25</v>
      </c>
      <c r="D39" s="72" t="s">
        <v>27</v>
      </c>
      <c r="E39" s="72" t="s">
        <v>273</v>
      </c>
      <c r="F39" s="73" t="s">
        <v>227</v>
      </c>
      <c r="G39" s="74">
        <v>2939</v>
      </c>
      <c r="H39" s="77"/>
      <c r="I39" s="78"/>
      <c r="J39" s="74">
        <v>2939</v>
      </c>
    </row>
    <row r="40" spans="1:10" s="12" customFormat="1" ht="28.5" customHeight="1">
      <c r="A40" s="34" t="s">
        <v>185</v>
      </c>
      <c r="B40" s="35">
        <v>255</v>
      </c>
      <c r="C40" s="36" t="s">
        <v>25</v>
      </c>
      <c r="D40" s="36" t="s">
        <v>27</v>
      </c>
      <c r="E40" s="36" t="s">
        <v>274</v>
      </c>
      <c r="F40" s="53"/>
      <c r="G40" s="27">
        <f>G41</f>
        <v>2132</v>
      </c>
      <c r="H40" s="60"/>
      <c r="I40" s="61"/>
      <c r="J40" s="27">
        <f>J41</f>
        <v>2278.4</v>
      </c>
    </row>
    <row r="41" spans="1:10" s="11" customFormat="1" ht="17.25" customHeight="1">
      <c r="A41" s="70" t="s">
        <v>241</v>
      </c>
      <c r="B41" s="71">
        <v>255</v>
      </c>
      <c r="C41" s="72" t="s">
        <v>25</v>
      </c>
      <c r="D41" s="72" t="s">
        <v>27</v>
      </c>
      <c r="E41" s="72" t="s">
        <v>274</v>
      </c>
      <c r="F41" s="73" t="s">
        <v>227</v>
      </c>
      <c r="G41" s="74">
        <v>2132</v>
      </c>
      <c r="H41" s="75"/>
      <c r="I41" s="76"/>
      <c r="J41" s="74">
        <v>2278.4</v>
      </c>
    </row>
    <row r="42" spans="1:10" s="11" customFormat="1" ht="39.75" customHeight="1">
      <c r="A42" s="34" t="s">
        <v>198</v>
      </c>
      <c r="B42" s="35">
        <v>255</v>
      </c>
      <c r="C42" s="36" t="s">
        <v>25</v>
      </c>
      <c r="D42" s="36" t="s">
        <v>27</v>
      </c>
      <c r="E42" s="36" t="s">
        <v>275</v>
      </c>
      <c r="F42" s="53"/>
      <c r="G42" s="27">
        <f>G43</f>
        <v>778.9</v>
      </c>
      <c r="H42" s="60"/>
      <c r="I42" s="61"/>
      <c r="J42" s="27">
        <f>J43</f>
        <v>819.9</v>
      </c>
    </row>
    <row r="43" spans="1:10" s="11" customFormat="1" ht="17.25" customHeight="1">
      <c r="A43" s="70" t="s">
        <v>241</v>
      </c>
      <c r="B43" s="71">
        <v>255</v>
      </c>
      <c r="C43" s="72" t="s">
        <v>25</v>
      </c>
      <c r="D43" s="72" t="s">
        <v>27</v>
      </c>
      <c r="E43" s="72" t="s">
        <v>276</v>
      </c>
      <c r="F43" s="73" t="s">
        <v>227</v>
      </c>
      <c r="G43" s="74">
        <v>778.9</v>
      </c>
      <c r="H43" s="75"/>
      <c r="I43" s="76"/>
      <c r="J43" s="74">
        <v>819.9</v>
      </c>
    </row>
    <row r="44" spans="1:10" s="11" customFormat="1" ht="41.25" customHeight="1">
      <c r="A44" s="34" t="s">
        <v>249</v>
      </c>
      <c r="B44" s="35">
        <v>255</v>
      </c>
      <c r="C44" s="36" t="s">
        <v>25</v>
      </c>
      <c r="D44" s="36" t="s">
        <v>27</v>
      </c>
      <c r="E44" s="36" t="s">
        <v>277</v>
      </c>
      <c r="F44" s="52"/>
      <c r="G44" s="27">
        <f>G45</f>
        <v>2203.4</v>
      </c>
      <c r="H44" s="60"/>
      <c r="I44" s="61"/>
      <c r="J44" s="27">
        <f>J45</f>
        <v>2313.5</v>
      </c>
    </row>
    <row r="45" spans="1:10" s="11" customFormat="1" ht="15.75" customHeight="1">
      <c r="A45" s="70" t="s">
        <v>241</v>
      </c>
      <c r="B45" s="71">
        <v>255</v>
      </c>
      <c r="C45" s="72" t="s">
        <v>25</v>
      </c>
      <c r="D45" s="72" t="s">
        <v>27</v>
      </c>
      <c r="E45" s="72" t="s">
        <v>277</v>
      </c>
      <c r="F45" s="73" t="s">
        <v>227</v>
      </c>
      <c r="G45" s="74">
        <v>2203.4</v>
      </c>
      <c r="H45" s="75"/>
      <c r="I45" s="76"/>
      <c r="J45" s="74">
        <v>2313.5</v>
      </c>
    </row>
    <row r="46" spans="1:10" s="11" customFormat="1" ht="30" customHeight="1">
      <c r="A46" s="34" t="s">
        <v>246</v>
      </c>
      <c r="B46" s="35">
        <v>255</v>
      </c>
      <c r="C46" s="36" t="s">
        <v>25</v>
      </c>
      <c r="D46" s="36" t="s">
        <v>27</v>
      </c>
      <c r="E46" s="36" t="s">
        <v>278</v>
      </c>
      <c r="F46" s="53"/>
      <c r="G46" s="27">
        <f>G47</f>
        <v>20.4</v>
      </c>
      <c r="H46" s="60"/>
      <c r="I46" s="61"/>
      <c r="J46" s="27">
        <f>J47</f>
        <v>20.4</v>
      </c>
    </row>
    <row r="47" spans="1:10" s="11" customFormat="1" ht="15.75" customHeight="1">
      <c r="A47" s="70" t="s">
        <v>241</v>
      </c>
      <c r="B47" s="71">
        <v>255</v>
      </c>
      <c r="C47" s="72" t="s">
        <v>25</v>
      </c>
      <c r="D47" s="72" t="s">
        <v>27</v>
      </c>
      <c r="E47" s="72" t="s">
        <v>278</v>
      </c>
      <c r="F47" s="73" t="s">
        <v>227</v>
      </c>
      <c r="G47" s="74">
        <v>20.4</v>
      </c>
      <c r="H47" s="75"/>
      <c r="I47" s="76"/>
      <c r="J47" s="74">
        <v>20.4</v>
      </c>
    </row>
    <row r="48" spans="1:10" s="12" customFormat="1" ht="27" customHeight="1">
      <c r="A48" s="34" t="s">
        <v>151</v>
      </c>
      <c r="B48" s="35">
        <v>255</v>
      </c>
      <c r="C48" s="36" t="s">
        <v>25</v>
      </c>
      <c r="D48" s="36" t="s">
        <v>27</v>
      </c>
      <c r="E48" s="36" t="s">
        <v>279</v>
      </c>
      <c r="F48" s="53"/>
      <c r="G48" s="27">
        <f>G49</f>
        <v>1997.2</v>
      </c>
      <c r="H48" s="60"/>
      <c r="I48" s="61"/>
      <c r="J48" s="27">
        <f>J49</f>
        <v>1997.2</v>
      </c>
    </row>
    <row r="49" spans="1:10" s="12" customFormat="1" ht="15" customHeight="1">
      <c r="A49" s="70" t="s">
        <v>241</v>
      </c>
      <c r="B49" s="71">
        <v>255</v>
      </c>
      <c r="C49" s="72" t="s">
        <v>25</v>
      </c>
      <c r="D49" s="72" t="s">
        <v>27</v>
      </c>
      <c r="E49" s="72" t="s">
        <v>279</v>
      </c>
      <c r="F49" s="73" t="s">
        <v>227</v>
      </c>
      <c r="G49" s="74">
        <v>1997.2</v>
      </c>
      <c r="H49" s="75"/>
      <c r="I49" s="76"/>
      <c r="J49" s="74">
        <v>1997.2</v>
      </c>
    </row>
    <row r="50" spans="1:10" s="12" customFormat="1" ht="43.5" customHeight="1">
      <c r="A50" s="34" t="s">
        <v>250</v>
      </c>
      <c r="B50" s="35">
        <v>255</v>
      </c>
      <c r="C50" s="36" t="s">
        <v>25</v>
      </c>
      <c r="D50" s="36" t="s">
        <v>27</v>
      </c>
      <c r="E50" s="36" t="s">
        <v>280</v>
      </c>
      <c r="F50" s="52"/>
      <c r="G50" s="27">
        <f>G51</f>
        <v>72.1</v>
      </c>
      <c r="H50" s="60"/>
      <c r="I50" s="61"/>
      <c r="J50" s="27">
        <f>J51</f>
        <v>75.7</v>
      </c>
    </row>
    <row r="51" spans="1:10" s="12" customFormat="1" ht="15" customHeight="1">
      <c r="A51" s="70" t="s">
        <v>241</v>
      </c>
      <c r="B51" s="71">
        <v>255</v>
      </c>
      <c r="C51" s="72" t="s">
        <v>25</v>
      </c>
      <c r="D51" s="72" t="s">
        <v>27</v>
      </c>
      <c r="E51" s="72" t="s">
        <v>280</v>
      </c>
      <c r="F51" s="73" t="s">
        <v>227</v>
      </c>
      <c r="G51" s="74">
        <v>72.1</v>
      </c>
      <c r="H51" s="75"/>
      <c r="I51" s="76"/>
      <c r="J51" s="74">
        <v>75.7</v>
      </c>
    </row>
    <row r="52" spans="1:10" s="12" customFormat="1" ht="44.25" customHeight="1">
      <c r="A52" s="34" t="s">
        <v>186</v>
      </c>
      <c r="B52" s="35">
        <v>255</v>
      </c>
      <c r="C52" s="36" t="s">
        <v>25</v>
      </c>
      <c r="D52" s="36" t="s">
        <v>27</v>
      </c>
      <c r="E52" s="36" t="s">
        <v>281</v>
      </c>
      <c r="F52" s="52"/>
      <c r="G52" s="27">
        <f>G53</f>
        <v>17.1</v>
      </c>
      <c r="H52" s="60"/>
      <c r="I52" s="61"/>
      <c r="J52" s="27">
        <f>J53</f>
        <v>17.9</v>
      </c>
    </row>
    <row r="53" spans="1:10" s="12" customFormat="1" ht="15" customHeight="1">
      <c r="A53" s="70" t="s">
        <v>241</v>
      </c>
      <c r="B53" s="71">
        <v>255</v>
      </c>
      <c r="C53" s="72" t="s">
        <v>25</v>
      </c>
      <c r="D53" s="72" t="s">
        <v>27</v>
      </c>
      <c r="E53" s="72" t="s">
        <v>281</v>
      </c>
      <c r="F53" s="73" t="s">
        <v>227</v>
      </c>
      <c r="G53" s="74">
        <v>17.1</v>
      </c>
      <c r="H53" s="75"/>
      <c r="I53" s="76"/>
      <c r="J53" s="74">
        <v>17.9</v>
      </c>
    </row>
    <row r="54" spans="1:10" s="10" customFormat="1" ht="27.75" customHeight="1">
      <c r="A54" s="34" t="s">
        <v>165</v>
      </c>
      <c r="B54" s="35">
        <v>255</v>
      </c>
      <c r="C54" s="36" t="s">
        <v>25</v>
      </c>
      <c r="D54" s="36" t="s">
        <v>27</v>
      </c>
      <c r="E54" s="36" t="s">
        <v>282</v>
      </c>
      <c r="F54" s="52"/>
      <c r="G54" s="27">
        <f>G55</f>
        <v>251.4</v>
      </c>
      <c r="H54" s="60"/>
      <c r="I54" s="61"/>
      <c r="J54" s="27">
        <f>J55</f>
        <v>251.4</v>
      </c>
    </row>
    <row r="55" spans="1:10" s="10" customFormat="1" ht="15.75">
      <c r="A55" s="70" t="s">
        <v>150</v>
      </c>
      <c r="B55" s="71">
        <v>255</v>
      </c>
      <c r="C55" s="72" t="s">
        <v>25</v>
      </c>
      <c r="D55" s="72" t="s">
        <v>27</v>
      </c>
      <c r="E55" s="72" t="s">
        <v>282</v>
      </c>
      <c r="F55" s="73" t="s">
        <v>227</v>
      </c>
      <c r="G55" s="74">
        <v>251.4</v>
      </c>
      <c r="H55" s="75"/>
      <c r="I55" s="76"/>
      <c r="J55" s="74">
        <v>251.4</v>
      </c>
    </row>
    <row r="56" spans="1:10" s="10" customFormat="1" ht="25.5">
      <c r="A56" s="34" t="s">
        <v>143</v>
      </c>
      <c r="B56" s="35">
        <v>255</v>
      </c>
      <c r="C56" s="36" t="s">
        <v>25</v>
      </c>
      <c r="D56" s="36" t="s">
        <v>27</v>
      </c>
      <c r="E56" s="36" t="s">
        <v>283</v>
      </c>
      <c r="F56" s="52"/>
      <c r="G56" s="27">
        <f>G57</f>
        <v>61.8</v>
      </c>
      <c r="H56" s="60"/>
      <c r="I56" s="61"/>
      <c r="J56" s="27">
        <f>J57</f>
        <v>64.9</v>
      </c>
    </row>
    <row r="57" spans="1:10" s="10" customFormat="1" ht="15.75">
      <c r="A57" s="70" t="s">
        <v>150</v>
      </c>
      <c r="B57" s="71">
        <v>255</v>
      </c>
      <c r="C57" s="72" t="s">
        <v>33</v>
      </c>
      <c r="D57" s="72" t="s">
        <v>27</v>
      </c>
      <c r="E57" s="72" t="s">
        <v>284</v>
      </c>
      <c r="F57" s="73" t="s">
        <v>227</v>
      </c>
      <c r="G57" s="74">
        <v>61.8</v>
      </c>
      <c r="H57" s="75"/>
      <c r="I57" s="76"/>
      <c r="J57" s="74">
        <v>64.9</v>
      </c>
    </row>
    <row r="58" spans="1:10" s="10" customFormat="1" ht="25.5">
      <c r="A58" s="34" t="s">
        <v>34</v>
      </c>
      <c r="B58" s="35">
        <v>255</v>
      </c>
      <c r="C58" s="36" t="s">
        <v>25</v>
      </c>
      <c r="D58" s="36" t="s">
        <v>27</v>
      </c>
      <c r="E58" s="36" t="s">
        <v>285</v>
      </c>
      <c r="F58" s="52"/>
      <c r="G58" s="27">
        <f>G59</f>
        <v>16.1</v>
      </c>
      <c r="H58" s="60"/>
      <c r="I58" s="61"/>
      <c r="J58" s="27">
        <f>J59</f>
        <v>16.9</v>
      </c>
    </row>
    <row r="59" spans="1:10" s="10" customFormat="1" ht="15.75">
      <c r="A59" s="70" t="s">
        <v>241</v>
      </c>
      <c r="B59" s="71">
        <v>255</v>
      </c>
      <c r="C59" s="72" t="s">
        <v>25</v>
      </c>
      <c r="D59" s="72" t="s">
        <v>27</v>
      </c>
      <c r="E59" s="72" t="s">
        <v>285</v>
      </c>
      <c r="F59" s="73" t="s">
        <v>227</v>
      </c>
      <c r="G59" s="74">
        <v>16.1</v>
      </c>
      <c r="H59" s="75"/>
      <c r="I59" s="76"/>
      <c r="J59" s="74">
        <v>16.9</v>
      </c>
    </row>
    <row r="60" spans="1:10" s="13" customFormat="1" ht="15" customHeight="1">
      <c r="A60" s="34" t="s">
        <v>217</v>
      </c>
      <c r="B60" s="35">
        <v>255</v>
      </c>
      <c r="C60" s="36" t="s">
        <v>25</v>
      </c>
      <c r="D60" s="36" t="s">
        <v>27</v>
      </c>
      <c r="E60" s="36" t="s">
        <v>35</v>
      </c>
      <c r="F60" s="53"/>
      <c r="G60" s="27">
        <f>G61+G63</f>
        <v>330</v>
      </c>
      <c r="H60" s="58"/>
      <c r="I60" s="59"/>
      <c r="J60" s="27">
        <f>J61+J63</f>
        <v>330</v>
      </c>
    </row>
    <row r="61" spans="1:10" s="12" customFormat="1" ht="15.75">
      <c r="A61" s="34" t="s">
        <v>199</v>
      </c>
      <c r="B61" s="35">
        <v>255</v>
      </c>
      <c r="C61" s="36" t="s">
        <v>25</v>
      </c>
      <c r="D61" s="36" t="s">
        <v>27</v>
      </c>
      <c r="E61" s="36" t="s">
        <v>36</v>
      </c>
      <c r="F61" s="53"/>
      <c r="G61" s="27">
        <f>G62</f>
        <v>200</v>
      </c>
      <c r="H61" s="58"/>
      <c r="I61" s="59"/>
      <c r="J61" s="27">
        <f>J62</f>
        <v>200</v>
      </c>
    </row>
    <row r="62" spans="1:10" s="12" customFormat="1" ht="15.75">
      <c r="A62" s="70" t="s">
        <v>241</v>
      </c>
      <c r="B62" s="71">
        <v>255</v>
      </c>
      <c r="C62" s="72" t="s">
        <v>25</v>
      </c>
      <c r="D62" s="72" t="s">
        <v>27</v>
      </c>
      <c r="E62" s="72" t="s">
        <v>37</v>
      </c>
      <c r="F62" s="73" t="s">
        <v>227</v>
      </c>
      <c r="G62" s="74">
        <f>350-150</f>
        <v>200</v>
      </c>
      <c r="H62" s="75"/>
      <c r="I62" s="76"/>
      <c r="J62" s="74">
        <f>350-150</f>
        <v>200</v>
      </c>
    </row>
    <row r="63" spans="1:10" s="12" customFormat="1" ht="27.75" customHeight="1">
      <c r="A63" s="34" t="s">
        <v>200</v>
      </c>
      <c r="B63" s="35">
        <v>255</v>
      </c>
      <c r="C63" s="36" t="s">
        <v>25</v>
      </c>
      <c r="D63" s="36" t="s">
        <v>27</v>
      </c>
      <c r="E63" s="36" t="s">
        <v>38</v>
      </c>
      <c r="F63" s="53"/>
      <c r="G63" s="27">
        <f>G64</f>
        <v>130</v>
      </c>
      <c r="H63" s="58"/>
      <c r="I63" s="59"/>
      <c r="J63" s="27">
        <f>J64</f>
        <v>130</v>
      </c>
    </row>
    <row r="64" spans="1:10" s="12" customFormat="1" ht="15.75">
      <c r="A64" s="70" t="s">
        <v>241</v>
      </c>
      <c r="B64" s="71">
        <v>255</v>
      </c>
      <c r="C64" s="72" t="s">
        <v>25</v>
      </c>
      <c r="D64" s="72" t="s">
        <v>27</v>
      </c>
      <c r="E64" s="72" t="s">
        <v>39</v>
      </c>
      <c r="F64" s="73" t="s">
        <v>227</v>
      </c>
      <c r="G64" s="74">
        <f>310-180</f>
        <v>130</v>
      </c>
      <c r="H64" s="75"/>
      <c r="I64" s="76"/>
      <c r="J64" s="74">
        <f>310-180</f>
        <v>130</v>
      </c>
    </row>
    <row r="65" spans="1:10" s="10" customFormat="1" ht="15.75">
      <c r="A65" s="34" t="s">
        <v>166</v>
      </c>
      <c r="B65" s="35">
        <v>255</v>
      </c>
      <c r="C65" s="36" t="s">
        <v>25</v>
      </c>
      <c r="D65" s="36" t="s">
        <v>40</v>
      </c>
      <c r="E65" s="36"/>
      <c r="F65" s="53"/>
      <c r="G65" s="27">
        <f>G66</f>
        <v>2690.2</v>
      </c>
      <c r="H65" s="58"/>
      <c r="I65" s="59"/>
      <c r="J65" s="27">
        <f>J66</f>
        <v>2653.3</v>
      </c>
    </row>
    <row r="66" spans="1:10" s="11" customFormat="1" ht="25.5">
      <c r="A66" s="34" t="s">
        <v>144</v>
      </c>
      <c r="B66" s="35">
        <v>255</v>
      </c>
      <c r="C66" s="36" t="s">
        <v>25</v>
      </c>
      <c r="D66" s="36" t="s">
        <v>40</v>
      </c>
      <c r="E66" s="36" t="s">
        <v>41</v>
      </c>
      <c r="F66" s="53"/>
      <c r="G66" s="27">
        <f>G67+G69+G71</f>
        <v>2690.2</v>
      </c>
      <c r="H66" s="60"/>
      <c r="I66" s="61"/>
      <c r="J66" s="27">
        <f>J67+J69+J71</f>
        <v>2653.3</v>
      </c>
    </row>
    <row r="67" spans="1:10" s="11" customFormat="1" ht="15.75" customHeight="1">
      <c r="A67" s="34" t="s">
        <v>145</v>
      </c>
      <c r="B67" s="35">
        <v>255</v>
      </c>
      <c r="C67" s="36" t="s">
        <v>25</v>
      </c>
      <c r="D67" s="36" t="s">
        <v>40</v>
      </c>
      <c r="E67" s="36" t="s">
        <v>42</v>
      </c>
      <c r="F67" s="53"/>
      <c r="G67" s="27">
        <f>G68</f>
        <v>400</v>
      </c>
      <c r="H67" s="60"/>
      <c r="I67" s="61"/>
      <c r="J67" s="27">
        <f>J68</f>
        <v>400</v>
      </c>
    </row>
    <row r="68" spans="1:10" s="11" customFormat="1" ht="15.75">
      <c r="A68" s="70" t="s">
        <v>241</v>
      </c>
      <c r="B68" s="71">
        <v>255</v>
      </c>
      <c r="C68" s="72" t="s">
        <v>25</v>
      </c>
      <c r="D68" s="72" t="s">
        <v>40</v>
      </c>
      <c r="E68" s="72" t="s">
        <v>42</v>
      </c>
      <c r="F68" s="73" t="s">
        <v>227</v>
      </c>
      <c r="G68" s="74">
        <v>400</v>
      </c>
      <c r="H68" s="75"/>
      <c r="I68" s="76"/>
      <c r="J68" s="74">
        <v>400</v>
      </c>
    </row>
    <row r="69" spans="1:10" s="11" customFormat="1" ht="16.5" customHeight="1">
      <c r="A69" s="34" t="s">
        <v>146</v>
      </c>
      <c r="B69" s="35">
        <v>255</v>
      </c>
      <c r="C69" s="36" t="s">
        <v>25</v>
      </c>
      <c r="D69" s="36" t="s">
        <v>40</v>
      </c>
      <c r="E69" s="36" t="s">
        <v>43</v>
      </c>
      <c r="F69" s="53"/>
      <c r="G69" s="27">
        <f>G70</f>
        <v>400</v>
      </c>
      <c r="H69" s="60"/>
      <c r="I69" s="61"/>
      <c r="J69" s="27">
        <f>J70</f>
        <v>400</v>
      </c>
    </row>
    <row r="70" spans="1:10" s="11" customFormat="1" ht="15.75">
      <c r="A70" s="70" t="s">
        <v>241</v>
      </c>
      <c r="B70" s="71">
        <v>255</v>
      </c>
      <c r="C70" s="72" t="s">
        <v>25</v>
      </c>
      <c r="D70" s="72" t="s">
        <v>40</v>
      </c>
      <c r="E70" s="72" t="s">
        <v>43</v>
      </c>
      <c r="F70" s="73" t="s">
        <v>227</v>
      </c>
      <c r="G70" s="74">
        <v>400</v>
      </c>
      <c r="H70" s="75"/>
      <c r="I70" s="76"/>
      <c r="J70" s="74">
        <v>400</v>
      </c>
    </row>
    <row r="71" spans="1:10" s="11" customFormat="1" ht="15.75">
      <c r="A71" s="34" t="s">
        <v>147</v>
      </c>
      <c r="B71" s="35">
        <v>255</v>
      </c>
      <c r="C71" s="36" t="s">
        <v>25</v>
      </c>
      <c r="D71" s="36" t="s">
        <v>40</v>
      </c>
      <c r="E71" s="36" t="s">
        <v>44</v>
      </c>
      <c r="F71" s="53"/>
      <c r="G71" s="27">
        <f>G72</f>
        <v>1890.2</v>
      </c>
      <c r="H71" s="60"/>
      <c r="I71" s="61"/>
      <c r="J71" s="27">
        <f>J72</f>
        <v>1853.3</v>
      </c>
    </row>
    <row r="72" spans="1:10" s="11" customFormat="1" ht="15.75">
      <c r="A72" s="70" t="s">
        <v>241</v>
      </c>
      <c r="B72" s="71">
        <v>255</v>
      </c>
      <c r="C72" s="72" t="s">
        <v>25</v>
      </c>
      <c r="D72" s="72" t="s">
        <v>40</v>
      </c>
      <c r="E72" s="72" t="s">
        <v>44</v>
      </c>
      <c r="F72" s="73" t="s">
        <v>227</v>
      </c>
      <c r="G72" s="74">
        <v>1890.2</v>
      </c>
      <c r="H72" s="75"/>
      <c r="I72" s="76"/>
      <c r="J72" s="74">
        <v>1853.3</v>
      </c>
    </row>
    <row r="73" spans="1:10" s="10" customFormat="1" ht="15.75">
      <c r="A73" s="34" t="s">
        <v>45</v>
      </c>
      <c r="B73" s="35">
        <v>255</v>
      </c>
      <c r="C73" s="36" t="s">
        <v>25</v>
      </c>
      <c r="D73" s="36" t="s">
        <v>13</v>
      </c>
      <c r="E73" s="36"/>
      <c r="F73" s="53"/>
      <c r="G73" s="27">
        <f>G74</f>
        <v>4982.3</v>
      </c>
      <c r="H73" s="58"/>
      <c r="I73" s="59"/>
      <c r="J73" s="27">
        <f>J74</f>
        <v>4982.3</v>
      </c>
    </row>
    <row r="74" spans="1:10" s="11" customFormat="1" ht="18" customHeight="1">
      <c r="A74" s="34" t="s">
        <v>46</v>
      </c>
      <c r="B74" s="35">
        <v>255</v>
      </c>
      <c r="C74" s="36" t="s">
        <v>25</v>
      </c>
      <c r="D74" s="36" t="s">
        <v>13</v>
      </c>
      <c r="E74" s="36" t="s">
        <v>14</v>
      </c>
      <c r="F74" s="53"/>
      <c r="G74" s="27">
        <f>G75+G78+G81+G84</f>
        <v>4982.3</v>
      </c>
      <c r="H74" s="60"/>
      <c r="I74" s="61"/>
      <c r="J74" s="27">
        <f>J75+J78+J81+J84</f>
        <v>4982.3</v>
      </c>
    </row>
    <row r="75" spans="1:10" s="11" customFormat="1" ht="15.75">
      <c r="A75" s="34" t="s">
        <v>15</v>
      </c>
      <c r="B75" s="35">
        <v>255</v>
      </c>
      <c r="C75" s="36" t="s">
        <v>25</v>
      </c>
      <c r="D75" s="36" t="s">
        <v>13</v>
      </c>
      <c r="E75" s="36" t="s">
        <v>16</v>
      </c>
      <c r="F75" s="53"/>
      <c r="G75" s="27">
        <f>G76+G77</f>
        <v>516.0999999999999</v>
      </c>
      <c r="H75" s="60"/>
      <c r="I75" s="61"/>
      <c r="J75" s="27">
        <f>J76+J77</f>
        <v>516.0999999999999</v>
      </c>
    </row>
    <row r="76" spans="1:10" s="11" customFormat="1" ht="51">
      <c r="A76" s="70" t="s">
        <v>236</v>
      </c>
      <c r="B76" s="71">
        <v>255</v>
      </c>
      <c r="C76" s="72" t="s">
        <v>25</v>
      </c>
      <c r="D76" s="72" t="s">
        <v>13</v>
      </c>
      <c r="E76" s="72" t="s">
        <v>16</v>
      </c>
      <c r="F76" s="73" t="s">
        <v>225</v>
      </c>
      <c r="G76" s="74">
        <v>408.78</v>
      </c>
      <c r="H76" s="75"/>
      <c r="I76" s="76"/>
      <c r="J76" s="74">
        <v>408.78</v>
      </c>
    </row>
    <row r="77" spans="1:10" s="11" customFormat="1" ht="25.5">
      <c r="A77" s="70" t="s">
        <v>237</v>
      </c>
      <c r="B77" s="71">
        <v>255</v>
      </c>
      <c r="C77" s="72" t="s">
        <v>25</v>
      </c>
      <c r="D77" s="72" t="s">
        <v>13</v>
      </c>
      <c r="E77" s="72" t="s">
        <v>258</v>
      </c>
      <c r="F77" s="73" t="s">
        <v>226</v>
      </c>
      <c r="G77" s="74">
        <v>107.32</v>
      </c>
      <c r="H77" s="75"/>
      <c r="I77" s="76"/>
      <c r="J77" s="74">
        <v>107.32</v>
      </c>
    </row>
    <row r="78" spans="1:10" s="11" customFormat="1" ht="25.5" customHeight="1">
      <c r="A78" s="34" t="s">
        <v>155</v>
      </c>
      <c r="B78" s="35">
        <v>255</v>
      </c>
      <c r="C78" s="36" t="s">
        <v>25</v>
      </c>
      <c r="D78" s="36" t="s">
        <v>13</v>
      </c>
      <c r="E78" s="36" t="s">
        <v>47</v>
      </c>
      <c r="F78" s="53"/>
      <c r="G78" s="27">
        <f>G79+G80</f>
        <v>3148.1000000000004</v>
      </c>
      <c r="H78" s="60"/>
      <c r="I78" s="61"/>
      <c r="J78" s="27">
        <f>J79+J80</f>
        <v>3148.1000000000004</v>
      </c>
    </row>
    <row r="79" spans="1:10" s="11" customFormat="1" ht="51">
      <c r="A79" s="70" t="s">
        <v>236</v>
      </c>
      <c r="B79" s="71">
        <v>255</v>
      </c>
      <c r="C79" s="72" t="s">
        <v>25</v>
      </c>
      <c r="D79" s="72" t="s">
        <v>13</v>
      </c>
      <c r="E79" s="72" t="s">
        <v>47</v>
      </c>
      <c r="F79" s="73" t="s">
        <v>225</v>
      </c>
      <c r="G79" s="74">
        <v>2731.3</v>
      </c>
      <c r="H79" s="75"/>
      <c r="I79" s="76"/>
      <c r="J79" s="74">
        <v>2731.3</v>
      </c>
    </row>
    <row r="80" spans="1:10" s="11" customFormat="1" ht="25.5">
      <c r="A80" s="70" t="s">
        <v>237</v>
      </c>
      <c r="B80" s="71">
        <v>255</v>
      </c>
      <c r="C80" s="72" t="s">
        <v>25</v>
      </c>
      <c r="D80" s="72" t="s">
        <v>13</v>
      </c>
      <c r="E80" s="72" t="s">
        <v>47</v>
      </c>
      <c r="F80" s="73" t="s">
        <v>226</v>
      </c>
      <c r="G80" s="74">
        <v>416.8</v>
      </c>
      <c r="H80" s="75"/>
      <c r="I80" s="76"/>
      <c r="J80" s="74">
        <v>416.8</v>
      </c>
    </row>
    <row r="81" spans="1:10" s="11" customFormat="1" ht="28.5" customHeight="1">
      <c r="A81" s="34" t="s">
        <v>148</v>
      </c>
      <c r="B81" s="35">
        <v>255</v>
      </c>
      <c r="C81" s="36" t="s">
        <v>25</v>
      </c>
      <c r="D81" s="36" t="s">
        <v>13</v>
      </c>
      <c r="E81" s="36" t="s">
        <v>48</v>
      </c>
      <c r="F81" s="53"/>
      <c r="G81" s="27">
        <f>G82+G83</f>
        <v>519.2</v>
      </c>
      <c r="H81" s="60"/>
      <c r="I81" s="61"/>
      <c r="J81" s="27">
        <f>J82+J83</f>
        <v>519.2</v>
      </c>
    </row>
    <row r="82" spans="1:10" s="11" customFormat="1" ht="51">
      <c r="A82" s="70" t="s">
        <v>236</v>
      </c>
      <c r="B82" s="71">
        <v>255</v>
      </c>
      <c r="C82" s="72" t="s">
        <v>25</v>
      </c>
      <c r="D82" s="72" t="s">
        <v>13</v>
      </c>
      <c r="E82" s="72" t="s">
        <v>48</v>
      </c>
      <c r="F82" s="73" t="s">
        <v>225</v>
      </c>
      <c r="G82" s="74">
        <v>447.6</v>
      </c>
      <c r="H82" s="75"/>
      <c r="I82" s="76"/>
      <c r="J82" s="74">
        <v>447.6</v>
      </c>
    </row>
    <row r="83" spans="1:10" s="11" customFormat="1" ht="25.5">
      <c r="A83" s="70" t="s">
        <v>237</v>
      </c>
      <c r="B83" s="71">
        <v>255</v>
      </c>
      <c r="C83" s="72" t="s">
        <v>25</v>
      </c>
      <c r="D83" s="72" t="s">
        <v>13</v>
      </c>
      <c r="E83" s="72" t="s">
        <v>48</v>
      </c>
      <c r="F83" s="73" t="s">
        <v>226</v>
      </c>
      <c r="G83" s="74">
        <v>71.6</v>
      </c>
      <c r="H83" s="75"/>
      <c r="I83" s="76"/>
      <c r="J83" s="74">
        <v>71.6</v>
      </c>
    </row>
    <row r="84" spans="1:10" s="11" customFormat="1" ht="27.75" customHeight="1">
      <c r="A84" s="34" t="s">
        <v>167</v>
      </c>
      <c r="B84" s="35">
        <v>255</v>
      </c>
      <c r="C84" s="36" t="s">
        <v>25</v>
      </c>
      <c r="D84" s="36" t="s">
        <v>13</v>
      </c>
      <c r="E84" s="36" t="s">
        <v>49</v>
      </c>
      <c r="F84" s="53"/>
      <c r="G84" s="27">
        <f>G85+G86</f>
        <v>798.9</v>
      </c>
      <c r="H84" s="60"/>
      <c r="I84" s="61"/>
      <c r="J84" s="27">
        <f>J85+J86</f>
        <v>798.9</v>
      </c>
    </row>
    <row r="85" spans="1:10" s="11" customFormat="1" ht="51">
      <c r="A85" s="70" t="s">
        <v>236</v>
      </c>
      <c r="B85" s="71">
        <v>255</v>
      </c>
      <c r="C85" s="72" t="s">
        <v>25</v>
      </c>
      <c r="D85" s="72" t="s">
        <v>13</v>
      </c>
      <c r="E85" s="72" t="s">
        <v>49</v>
      </c>
      <c r="F85" s="73" t="s">
        <v>225</v>
      </c>
      <c r="G85" s="74">
        <v>713.8</v>
      </c>
      <c r="H85" s="75"/>
      <c r="I85" s="76"/>
      <c r="J85" s="74">
        <v>713.8</v>
      </c>
    </row>
    <row r="86" spans="1:10" s="11" customFormat="1" ht="25.5">
      <c r="A86" s="70" t="s">
        <v>237</v>
      </c>
      <c r="B86" s="71">
        <v>255</v>
      </c>
      <c r="C86" s="72" t="s">
        <v>25</v>
      </c>
      <c r="D86" s="72" t="s">
        <v>13</v>
      </c>
      <c r="E86" s="72" t="s">
        <v>49</v>
      </c>
      <c r="F86" s="73" t="s">
        <v>226</v>
      </c>
      <c r="G86" s="74">
        <v>85.1</v>
      </c>
      <c r="H86" s="75"/>
      <c r="I86" s="76"/>
      <c r="J86" s="74">
        <v>85.1</v>
      </c>
    </row>
    <row r="87" spans="1:10" s="14" customFormat="1" ht="28.5" customHeight="1">
      <c r="A87" s="38" t="s">
        <v>149</v>
      </c>
      <c r="B87" s="39">
        <v>257</v>
      </c>
      <c r="C87" s="36"/>
      <c r="D87" s="36"/>
      <c r="E87" s="36"/>
      <c r="F87" s="53"/>
      <c r="G87" s="27">
        <f>G88+G116+G121+G144+G154+G162+G171+G182+G191+G211+G214</f>
        <v>57739.14</v>
      </c>
      <c r="H87" s="58"/>
      <c r="I87" s="58"/>
      <c r="J87" s="27">
        <f>J88+J116+J121+J144+J154+J162+J171+J182+J191+J211+J214</f>
        <v>69387.43000000001</v>
      </c>
    </row>
    <row r="88" spans="1:10" s="14" customFormat="1" ht="15.75">
      <c r="A88" s="34" t="s">
        <v>159</v>
      </c>
      <c r="B88" s="39">
        <v>257</v>
      </c>
      <c r="C88" s="36" t="s">
        <v>11</v>
      </c>
      <c r="D88" s="36" t="s">
        <v>12</v>
      </c>
      <c r="E88" s="36"/>
      <c r="F88" s="53"/>
      <c r="G88" s="27">
        <f>G89+G93+G100+G105</f>
        <v>21392.76</v>
      </c>
      <c r="H88" s="58"/>
      <c r="I88" s="58"/>
      <c r="J88" s="27">
        <f>J89+J93+J100+J105</f>
        <v>23193.76</v>
      </c>
    </row>
    <row r="89" spans="1:234" s="10" customFormat="1" ht="25.5">
      <c r="A89" s="34" t="s">
        <v>50</v>
      </c>
      <c r="B89" s="35">
        <v>257</v>
      </c>
      <c r="C89" s="36" t="s">
        <v>11</v>
      </c>
      <c r="D89" s="36" t="s">
        <v>51</v>
      </c>
      <c r="E89" s="36"/>
      <c r="F89" s="53"/>
      <c r="G89" s="27">
        <f>G90</f>
        <v>1573.7</v>
      </c>
      <c r="H89" s="58"/>
      <c r="I89" s="59"/>
      <c r="J89" s="27">
        <f>J90</f>
        <v>1573.7</v>
      </c>
      <c r="HZ89" s="10">
        <f>SUM(C89:HY89)</f>
        <v>3147.4</v>
      </c>
    </row>
    <row r="90" spans="1:10" s="11" customFormat="1" ht="15.75" customHeight="1">
      <c r="A90" s="34" t="s">
        <v>46</v>
      </c>
      <c r="B90" s="35">
        <v>257</v>
      </c>
      <c r="C90" s="36" t="s">
        <v>11</v>
      </c>
      <c r="D90" s="36" t="s">
        <v>51</v>
      </c>
      <c r="E90" s="36" t="s">
        <v>14</v>
      </c>
      <c r="F90" s="53"/>
      <c r="G90" s="27">
        <f>G91</f>
        <v>1573.7</v>
      </c>
      <c r="H90" s="60"/>
      <c r="I90" s="61"/>
      <c r="J90" s="27">
        <f>J91</f>
        <v>1573.7</v>
      </c>
    </row>
    <row r="91" spans="1:10" s="11" customFormat="1" ht="15.75">
      <c r="A91" s="31" t="s">
        <v>52</v>
      </c>
      <c r="B91" s="32">
        <v>257</v>
      </c>
      <c r="C91" s="33" t="s">
        <v>11</v>
      </c>
      <c r="D91" s="33" t="s">
        <v>51</v>
      </c>
      <c r="E91" s="33" t="s">
        <v>53</v>
      </c>
      <c r="F91" s="52"/>
      <c r="G91" s="46">
        <f>G92</f>
        <v>1573.7</v>
      </c>
      <c r="H91" s="60"/>
      <c r="I91" s="61"/>
      <c r="J91" s="46">
        <f>J92</f>
        <v>1573.7</v>
      </c>
    </row>
    <row r="92" spans="1:10" s="11" customFormat="1" ht="51">
      <c r="A92" s="79" t="s">
        <v>236</v>
      </c>
      <c r="B92" s="80">
        <v>257</v>
      </c>
      <c r="C92" s="81" t="s">
        <v>11</v>
      </c>
      <c r="D92" s="81" t="s">
        <v>51</v>
      </c>
      <c r="E92" s="81" t="s">
        <v>53</v>
      </c>
      <c r="F92" s="82" t="s">
        <v>225</v>
      </c>
      <c r="G92" s="74">
        <v>1573.7</v>
      </c>
      <c r="H92" s="75"/>
      <c r="I92" s="76"/>
      <c r="J92" s="74">
        <v>1573.7</v>
      </c>
    </row>
    <row r="93" spans="1:10" s="10" customFormat="1" ht="42" customHeight="1">
      <c r="A93" s="34" t="s">
        <v>55</v>
      </c>
      <c r="B93" s="35">
        <v>257</v>
      </c>
      <c r="C93" s="36" t="s">
        <v>11</v>
      </c>
      <c r="D93" s="36" t="s">
        <v>40</v>
      </c>
      <c r="E93" s="36"/>
      <c r="F93" s="53"/>
      <c r="G93" s="27">
        <f>G94</f>
        <v>17791.66</v>
      </c>
      <c r="H93" s="58"/>
      <c r="I93" s="58"/>
      <c r="J93" s="27">
        <f>J94</f>
        <v>19591.66</v>
      </c>
    </row>
    <row r="94" spans="1:10" s="11" customFormat="1" ht="25.5">
      <c r="A94" s="34" t="s">
        <v>56</v>
      </c>
      <c r="B94" s="35">
        <v>257</v>
      </c>
      <c r="C94" s="36" t="s">
        <v>11</v>
      </c>
      <c r="D94" s="36" t="s">
        <v>40</v>
      </c>
      <c r="E94" s="36" t="s">
        <v>14</v>
      </c>
      <c r="F94" s="53"/>
      <c r="G94" s="27">
        <f>G95+G98</f>
        <v>17791.66</v>
      </c>
      <c r="H94" s="60"/>
      <c r="I94" s="60"/>
      <c r="J94" s="27">
        <f>J95+J98</f>
        <v>19591.66</v>
      </c>
    </row>
    <row r="95" spans="1:10" s="11" customFormat="1" ht="21" customHeight="1">
      <c r="A95" s="34" t="s">
        <v>15</v>
      </c>
      <c r="B95" s="35">
        <v>257</v>
      </c>
      <c r="C95" s="36" t="s">
        <v>11</v>
      </c>
      <c r="D95" s="36" t="s">
        <v>40</v>
      </c>
      <c r="E95" s="36" t="s">
        <v>57</v>
      </c>
      <c r="F95" s="53"/>
      <c r="G95" s="27">
        <f>G96+G97</f>
        <v>16569.66</v>
      </c>
      <c r="H95" s="60"/>
      <c r="I95" s="61"/>
      <c r="J95" s="27">
        <f>J96+J97</f>
        <v>18369.66</v>
      </c>
    </row>
    <row r="96" spans="1:10" s="11" customFormat="1" ht="51">
      <c r="A96" s="70" t="s">
        <v>236</v>
      </c>
      <c r="B96" s="71">
        <v>257</v>
      </c>
      <c r="C96" s="72" t="s">
        <v>11</v>
      </c>
      <c r="D96" s="72" t="s">
        <v>40</v>
      </c>
      <c r="E96" s="72" t="s">
        <v>57</v>
      </c>
      <c r="F96" s="73" t="s">
        <v>225</v>
      </c>
      <c r="G96" s="74">
        <v>15210.43</v>
      </c>
      <c r="H96" s="75"/>
      <c r="I96" s="76"/>
      <c r="J96" s="74">
        <v>15210.43</v>
      </c>
    </row>
    <row r="97" spans="1:10" s="11" customFormat="1" ht="25.5">
      <c r="A97" s="70" t="s">
        <v>237</v>
      </c>
      <c r="B97" s="71">
        <v>257</v>
      </c>
      <c r="C97" s="72" t="s">
        <v>11</v>
      </c>
      <c r="D97" s="72" t="s">
        <v>40</v>
      </c>
      <c r="E97" s="72" t="s">
        <v>57</v>
      </c>
      <c r="F97" s="73" t="s">
        <v>226</v>
      </c>
      <c r="G97" s="74">
        <f>6559.17-200-4999.94</f>
        <v>1359.2300000000005</v>
      </c>
      <c r="H97" s="75"/>
      <c r="I97" s="76"/>
      <c r="J97" s="74">
        <f>6559.17-200-3199.94</f>
        <v>3159.23</v>
      </c>
    </row>
    <row r="98" spans="1:10" s="11" customFormat="1" ht="26.25" customHeight="1">
      <c r="A98" s="34" t="s">
        <v>58</v>
      </c>
      <c r="B98" s="35">
        <v>257</v>
      </c>
      <c r="C98" s="36" t="s">
        <v>11</v>
      </c>
      <c r="D98" s="36" t="s">
        <v>40</v>
      </c>
      <c r="E98" s="36" t="s">
        <v>59</v>
      </c>
      <c r="F98" s="53"/>
      <c r="G98" s="27">
        <f>G99</f>
        <v>1222</v>
      </c>
      <c r="H98" s="60"/>
      <c r="I98" s="61"/>
      <c r="J98" s="27">
        <f>J99</f>
        <v>1222</v>
      </c>
    </row>
    <row r="99" spans="1:10" s="11" customFormat="1" ht="51">
      <c r="A99" s="70" t="s">
        <v>236</v>
      </c>
      <c r="B99" s="71">
        <v>257</v>
      </c>
      <c r="C99" s="72" t="s">
        <v>11</v>
      </c>
      <c r="D99" s="72" t="s">
        <v>40</v>
      </c>
      <c r="E99" s="72" t="s">
        <v>59</v>
      </c>
      <c r="F99" s="73" t="s">
        <v>225</v>
      </c>
      <c r="G99" s="74">
        <v>1222</v>
      </c>
      <c r="H99" s="75"/>
      <c r="I99" s="76"/>
      <c r="J99" s="74">
        <v>1222</v>
      </c>
    </row>
    <row r="100" spans="1:10" s="11" customFormat="1" ht="27" customHeight="1">
      <c r="A100" s="34" t="s">
        <v>197</v>
      </c>
      <c r="B100" s="35">
        <v>257</v>
      </c>
      <c r="C100" s="36" t="s">
        <v>11</v>
      </c>
      <c r="D100" s="36" t="s">
        <v>13</v>
      </c>
      <c r="E100" s="36"/>
      <c r="F100" s="53"/>
      <c r="G100" s="27">
        <f>G101</f>
        <v>969.6</v>
      </c>
      <c r="H100" s="60"/>
      <c r="I100" s="61"/>
      <c r="J100" s="27">
        <f>J101</f>
        <v>969.6</v>
      </c>
    </row>
    <row r="101" spans="1:10" s="11" customFormat="1" ht="19.5" customHeight="1">
      <c r="A101" s="34" t="s">
        <v>202</v>
      </c>
      <c r="B101" s="35">
        <v>257</v>
      </c>
      <c r="C101" s="36" t="s">
        <v>11</v>
      </c>
      <c r="D101" s="36" t="s">
        <v>13</v>
      </c>
      <c r="E101" s="36" t="s">
        <v>247</v>
      </c>
      <c r="F101" s="53"/>
      <c r="G101" s="27">
        <f>G102</f>
        <v>969.6</v>
      </c>
      <c r="H101" s="60"/>
      <c r="I101" s="61"/>
      <c r="J101" s="27">
        <f>J102</f>
        <v>969.6</v>
      </c>
    </row>
    <row r="102" spans="1:10" s="13" customFormat="1" ht="40.5" customHeight="1">
      <c r="A102" s="34" t="s">
        <v>201</v>
      </c>
      <c r="B102" s="35">
        <v>257</v>
      </c>
      <c r="C102" s="36" t="s">
        <v>11</v>
      </c>
      <c r="D102" s="36" t="s">
        <v>13</v>
      </c>
      <c r="E102" s="36" t="s">
        <v>247</v>
      </c>
      <c r="F102" s="53"/>
      <c r="G102" s="27">
        <f>G103+G104</f>
        <v>969.6</v>
      </c>
      <c r="H102" s="58"/>
      <c r="I102" s="59"/>
      <c r="J102" s="27">
        <f>J103+J104</f>
        <v>969.6</v>
      </c>
    </row>
    <row r="103" spans="1:10" s="12" customFormat="1" ht="51">
      <c r="A103" s="70" t="s">
        <v>236</v>
      </c>
      <c r="B103" s="71">
        <v>257</v>
      </c>
      <c r="C103" s="72" t="s">
        <v>11</v>
      </c>
      <c r="D103" s="72" t="s">
        <v>13</v>
      </c>
      <c r="E103" s="72" t="s">
        <v>247</v>
      </c>
      <c r="F103" s="73" t="s">
        <v>225</v>
      </c>
      <c r="G103" s="74">
        <v>908.65</v>
      </c>
      <c r="H103" s="75"/>
      <c r="I103" s="76"/>
      <c r="J103" s="74">
        <v>908.65</v>
      </c>
    </row>
    <row r="104" spans="1:10" s="12" customFormat="1" ht="25.5">
      <c r="A104" s="70" t="s">
        <v>237</v>
      </c>
      <c r="B104" s="71">
        <v>257</v>
      </c>
      <c r="C104" s="72" t="s">
        <v>11</v>
      </c>
      <c r="D104" s="72" t="s">
        <v>13</v>
      </c>
      <c r="E104" s="72" t="s">
        <v>247</v>
      </c>
      <c r="F104" s="73" t="s">
        <v>226</v>
      </c>
      <c r="G104" s="74">
        <v>60.95</v>
      </c>
      <c r="H104" s="75"/>
      <c r="I104" s="76"/>
      <c r="J104" s="74">
        <v>60.95</v>
      </c>
    </row>
    <row r="105" spans="1:10" s="10" customFormat="1" ht="25.5">
      <c r="A105" s="34" t="s">
        <v>56</v>
      </c>
      <c r="B105" s="35">
        <v>257</v>
      </c>
      <c r="C105" s="36" t="s">
        <v>11</v>
      </c>
      <c r="D105" s="36" t="s">
        <v>61</v>
      </c>
      <c r="E105" s="36"/>
      <c r="F105" s="53"/>
      <c r="G105" s="27">
        <f>G111+G108+G114+G106</f>
        <v>1057.8</v>
      </c>
      <c r="H105" s="58"/>
      <c r="I105" s="59"/>
      <c r="J105" s="27">
        <f>J111+J108+J114+J106</f>
        <v>1058.8</v>
      </c>
    </row>
    <row r="106" spans="1:10" s="10" customFormat="1" ht="38.25">
      <c r="A106" s="34" t="s">
        <v>262</v>
      </c>
      <c r="B106" s="35">
        <v>257</v>
      </c>
      <c r="C106" s="36" t="s">
        <v>11</v>
      </c>
      <c r="D106" s="36" t="s">
        <v>61</v>
      </c>
      <c r="E106" s="36" t="s">
        <v>261</v>
      </c>
      <c r="F106" s="53"/>
      <c r="G106" s="27">
        <f>G107</f>
        <v>0</v>
      </c>
      <c r="H106" s="58"/>
      <c r="I106" s="59"/>
      <c r="J106" s="27">
        <f>J107</f>
        <v>1</v>
      </c>
    </row>
    <row r="107" spans="1:10" s="11" customFormat="1" ht="25.5">
      <c r="A107" s="70" t="s">
        <v>237</v>
      </c>
      <c r="B107" s="71">
        <v>257</v>
      </c>
      <c r="C107" s="72" t="s">
        <v>11</v>
      </c>
      <c r="D107" s="72" t="s">
        <v>61</v>
      </c>
      <c r="E107" s="72" t="s">
        <v>261</v>
      </c>
      <c r="F107" s="73" t="s">
        <v>226</v>
      </c>
      <c r="G107" s="74">
        <v>0</v>
      </c>
      <c r="H107" s="75"/>
      <c r="I107" s="76"/>
      <c r="J107" s="74">
        <v>1</v>
      </c>
    </row>
    <row r="108" spans="1:10" s="10" customFormat="1" ht="25.5">
      <c r="A108" s="34" t="s">
        <v>168</v>
      </c>
      <c r="B108" s="35">
        <v>257</v>
      </c>
      <c r="C108" s="36" t="s">
        <v>11</v>
      </c>
      <c r="D108" s="36" t="s">
        <v>61</v>
      </c>
      <c r="E108" s="36" t="s">
        <v>62</v>
      </c>
      <c r="F108" s="53"/>
      <c r="G108" s="27">
        <f>G109+G110</f>
        <v>314</v>
      </c>
      <c r="H108" s="60"/>
      <c r="I108" s="61"/>
      <c r="J108" s="27">
        <f>J109+J110</f>
        <v>314</v>
      </c>
    </row>
    <row r="109" spans="1:10" s="10" customFormat="1" ht="51">
      <c r="A109" s="70" t="s">
        <v>236</v>
      </c>
      <c r="B109" s="71">
        <v>257</v>
      </c>
      <c r="C109" s="72" t="s">
        <v>11</v>
      </c>
      <c r="D109" s="72" t="s">
        <v>61</v>
      </c>
      <c r="E109" s="72" t="s">
        <v>62</v>
      </c>
      <c r="F109" s="73" t="s">
        <v>225</v>
      </c>
      <c r="G109" s="74">
        <v>291.35</v>
      </c>
      <c r="H109" s="75"/>
      <c r="I109" s="76"/>
      <c r="J109" s="74">
        <v>291.35</v>
      </c>
    </row>
    <row r="110" spans="1:10" s="10" customFormat="1" ht="25.5">
      <c r="A110" s="70" t="s">
        <v>237</v>
      </c>
      <c r="B110" s="71">
        <v>257</v>
      </c>
      <c r="C110" s="72" t="s">
        <v>11</v>
      </c>
      <c r="D110" s="72" t="s">
        <v>61</v>
      </c>
      <c r="E110" s="72" t="s">
        <v>62</v>
      </c>
      <c r="F110" s="73" t="s">
        <v>226</v>
      </c>
      <c r="G110" s="74">
        <v>22.65</v>
      </c>
      <c r="H110" s="75"/>
      <c r="I110" s="76"/>
      <c r="J110" s="74">
        <v>22.65</v>
      </c>
    </row>
    <row r="111" spans="1:10" s="12" customFormat="1" ht="40.5" customHeight="1">
      <c r="A111" s="34" t="s">
        <v>169</v>
      </c>
      <c r="B111" s="36" t="s">
        <v>63</v>
      </c>
      <c r="C111" s="36" t="s">
        <v>11</v>
      </c>
      <c r="D111" s="36" t="s">
        <v>61</v>
      </c>
      <c r="E111" s="36" t="s">
        <v>64</v>
      </c>
      <c r="F111" s="53"/>
      <c r="G111" s="27">
        <f>G112+G113</f>
        <v>93.80000000000001</v>
      </c>
      <c r="H111" s="60"/>
      <c r="I111" s="61"/>
      <c r="J111" s="27">
        <f>J112+J113</f>
        <v>93.80000000000001</v>
      </c>
    </row>
    <row r="112" spans="1:10" s="12" customFormat="1" ht="51">
      <c r="A112" s="70" t="s">
        <v>236</v>
      </c>
      <c r="B112" s="72" t="s">
        <v>63</v>
      </c>
      <c r="C112" s="72" t="s">
        <v>11</v>
      </c>
      <c r="D112" s="72" t="s">
        <v>61</v>
      </c>
      <c r="E112" s="72" t="s">
        <v>64</v>
      </c>
      <c r="F112" s="73" t="s">
        <v>225</v>
      </c>
      <c r="G112" s="74">
        <v>88.4</v>
      </c>
      <c r="H112" s="75"/>
      <c r="I112" s="76"/>
      <c r="J112" s="74">
        <v>88.4</v>
      </c>
    </row>
    <row r="113" spans="1:10" s="12" customFormat="1" ht="25.5">
      <c r="A113" s="70" t="s">
        <v>237</v>
      </c>
      <c r="B113" s="72" t="s">
        <v>63</v>
      </c>
      <c r="C113" s="72" t="s">
        <v>11</v>
      </c>
      <c r="D113" s="72" t="s">
        <v>61</v>
      </c>
      <c r="E113" s="72" t="s">
        <v>64</v>
      </c>
      <c r="F113" s="73" t="s">
        <v>226</v>
      </c>
      <c r="G113" s="74">
        <v>5.4</v>
      </c>
      <c r="H113" s="75"/>
      <c r="I113" s="76"/>
      <c r="J113" s="74">
        <v>5.4</v>
      </c>
    </row>
    <row r="114" spans="1:10" s="12" customFormat="1" ht="27" customHeight="1">
      <c r="A114" s="34" t="s">
        <v>19</v>
      </c>
      <c r="B114" s="36" t="s">
        <v>63</v>
      </c>
      <c r="C114" s="36" t="s">
        <v>11</v>
      </c>
      <c r="D114" s="36" t="s">
        <v>61</v>
      </c>
      <c r="E114" s="36" t="s">
        <v>20</v>
      </c>
      <c r="F114" s="53"/>
      <c r="G114" s="27">
        <f>G115</f>
        <v>650</v>
      </c>
      <c r="H114" s="60"/>
      <c r="I114" s="61"/>
      <c r="J114" s="27">
        <f>J115</f>
        <v>650</v>
      </c>
    </row>
    <row r="115" spans="1:10" s="12" customFormat="1" ht="15.75">
      <c r="A115" s="70" t="s">
        <v>238</v>
      </c>
      <c r="B115" s="72" t="s">
        <v>63</v>
      </c>
      <c r="C115" s="72" t="s">
        <v>11</v>
      </c>
      <c r="D115" s="72" t="s">
        <v>61</v>
      </c>
      <c r="E115" s="72" t="s">
        <v>20</v>
      </c>
      <c r="F115" s="73" t="s">
        <v>232</v>
      </c>
      <c r="G115" s="74">
        <v>650</v>
      </c>
      <c r="H115" s="75"/>
      <c r="I115" s="76"/>
      <c r="J115" s="74">
        <v>650</v>
      </c>
    </row>
    <row r="116" spans="1:10" s="10" customFormat="1" ht="15.75">
      <c r="A116" s="34" t="s">
        <v>65</v>
      </c>
      <c r="B116" s="35">
        <v>257</v>
      </c>
      <c r="C116" s="36" t="s">
        <v>51</v>
      </c>
      <c r="D116" s="36" t="s">
        <v>12</v>
      </c>
      <c r="E116" s="36"/>
      <c r="F116" s="53"/>
      <c r="G116" s="27">
        <f>G117</f>
        <v>179.3</v>
      </c>
      <c r="H116" s="58"/>
      <c r="I116" s="59"/>
      <c r="J116" s="27">
        <f>J117</f>
        <v>179.3</v>
      </c>
    </row>
    <row r="117" spans="1:10" s="11" customFormat="1" ht="15.75">
      <c r="A117" s="34" t="s">
        <v>66</v>
      </c>
      <c r="B117" s="35">
        <v>257</v>
      </c>
      <c r="C117" s="36" t="s">
        <v>51</v>
      </c>
      <c r="D117" s="36" t="s">
        <v>27</v>
      </c>
      <c r="E117" s="36"/>
      <c r="F117" s="53"/>
      <c r="G117" s="27">
        <f>G118</f>
        <v>179.3</v>
      </c>
      <c r="H117" s="60"/>
      <c r="I117" s="61"/>
      <c r="J117" s="27">
        <f>J118</f>
        <v>179.3</v>
      </c>
    </row>
    <row r="118" spans="1:10" s="11" customFormat="1" ht="25.5">
      <c r="A118" s="34" t="s">
        <v>67</v>
      </c>
      <c r="B118" s="35">
        <v>257</v>
      </c>
      <c r="C118" s="36" t="s">
        <v>51</v>
      </c>
      <c r="D118" s="36" t="s">
        <v>27</v>
      </c>
      <c r="E118" s="36" t="s">
        <v>256</v>
      </c>
      <c r="F118" s="53"/>
      <c r="G118" s="27">
        <f>G119+G120</f>
        <v>179.3</v>
      </c>
      <c r="H118" s="60"/>
      <c r="I118" s="61"/>
      <c r="J118" s="27">
        <f>J119+J120</f>
        <v>179.3</v>
      </c>
    </row>
    <row r="119" spans="1:10" s="11" customFormat="1" ht="51">
      <c r="A119" s="70" t="s">
        <v>236</v>
      </c>
      <c r="B119" s="71">
        <v>257</v>
      </c>
      <c r="C119" s="72" t="s">
        <v>51</v>
      </c>
      <c r="D119" s="72" t="s">
        <v>27</v>
      </c>
      <c r="E119" s="72" t="s">
        <v>256</v>
      </c>
      <c r="F119" s="73" t="s">
        <v>225</v>
      </c>
      <c r="G119" s="74">
        <v>154.87</v>
      </c>
      <c r="H119" s="75"/>
      <c r="I119" s="76"/>
      <c r="J119" s="74">
        <v>154.87</v>
      </c>
    </row>
    <row r="120" spans="1:10" s="11" customFormat="1" ht="25.5">
      <c r="A120" s="70" t="s">
        <v>237</v>
      </c>
      <c r="B120" s="71">
        <v>257</v>
      </c>
      <c r="C120" s="72" t="s">
        <v>242</v>
      </c>
      <c r="D120" s="72" t="s">
        <v>27</v>
      </c>
      <c r="E120" s="72" t="s">
        <v>256</v>
      </c>
      <c r="F120" s="73" t="s">
        <v>226</v>
      </c>
      <c r="G120" s="74">
        <v>24.43</v>
      </c>
      <c r="H120" s="75"/>
      <c r="I120" s="76"/>
      <c r="J120" s="74">
        <v>24.43</v>
      </c>
    </row>
    <row r="121" spans="1:10" s="11" customFormat="1" ht="14.25" customHeight="1">
      <c r="A121" s="34" t="s">
        <v>152</v>
      </c>
      <c r="B121" s="35">
        <v>257</v>
      </c>
      <c r="C121" s="36" t="s">
        <v>27</v>
      </c>
      <c r="D121" s="36" t="s">
        <v>12</v>
      </c>
      <c r="E121" s="36"/>
      <c r="F121" s="53"/>
      <c r="G121" s="27">
        <f>G122+G126</f>
        <v>4151</v>
      </c>
      <c r="H121" s="60"/>
      <c r="I121" s="61"/>
      <c r="J121" s="27">
        <f>J122+J126</f>
        <v>4151</v>
      </c>
    </row>
    <row r="122" spans="1:10" s="11" customFormat="1" ht="15.75" customHeight="1">
      <c r="A122" s="34" t="s">
        <v>68</v>
      </c>
      <c r="B122" s="35">
        <v>257</v>
      </c>
      <c r="C122" s="36" t="s">
        <v>27</v>
      </c>
      <c r="D122" s="36" t="s">
        <v>40</v>
      </c>
      <c r="E122" s="33"/>
      <c r="F122" s="52"/>
      <c r="G122" s="27">
        <f>G123</f>
        <v>1163.5</v>
      </c>
      <c r="H122" s="58"/>
      <c r="I122" s="59"/>
      <c r="J122" s="27">
        <f>J123</f>
        <v>1163.5</v>
      </c>
    </row>
    <row r="123" spans="1:10" s="11" customFormat="1" ht="18.75" customHeight="1">
      <c r="A123" s="34" t="s">
        <v>69</v>
      </c>
      <c r="B123" s="35">
        <v>257</v>
      </c>
      <c r="C123" s="36" t="s">
        <v>27</v>
      </c>
      <c r="D123" s="36" t="s">
        <v>40</v>
      </c>
      <c r="E123" s="36" t="s">
        <v>257</v>
      </c>
      <c r="F123" s="53"/>
      <c r="G123" s="27">
        <f>G124+G125</f>
        <v>1163.5</v>
      </c>
      <c r="H123" s="60"/>
      <c r="I123" s="61"/>
      <c r="J123" s="27">
        <f>J124+J125</f>
        <v>1163.5</v>
      </c>
    </row>
    <row r="124" spans="1:10" s="11" customFormat="1" ht="51">
      <c r="A124" s="70" t="s">
        <v>236</v>
      </c>
      <c r="B124" s="71">
        <v>257</v>
      </c>
      <c r="C124" s="72" t="s">
        <v>27</v>
      </c>
      <c r="D124" s="72" t="s">
        <v>40</v>
      </c>
      <c r="E124" s="83" t="s">
        <v>257</v>
      </c>
      <c r="F124" s="73" t="s">
        <v>225</v>
      </c>
      <c r="G124" s="74">
        <v>855.62</v>
      </c>
      <c r="H124" s="75"/>
      <c r="I124" s="76"/>
      <c r="J124" s="74">
        <v>855.62</v>
      </c>
    </row>
    <row r="125" spans="1:10" s="11" customFormat="1" ht="25.5">
      <c r="A125" s="70" t="s">
        <v>237</v>
      </c>
      <c r="B125" s="71">
        <v>257</v>
      </c>
      <c r="C125" s="72" t="s">
        <v>27</v>
      </c>
      <c r="D125" s="72" t="s">
        <v>40</v>
      </c>
      <c r="E125" s="72" t="s">
        <v>257</v>
      </c>
      <c r="F125" s="73" t="s">
        <v>226</v>
      </c>
      <c r="G125" s="74">
        <v>307.88</v>
      </c>
      <c r="H125" s="75"/>
      <c r="I125" s="76"/>
      <c r="J125" s="74">
        <v>307.88</v>
      </c>
    </row>
    <row r="126" spans="1:10" s="10" customFormat="1" ht="40.5" customHeight="1">
      <c r="A126" s="34" t="s">
        <v>170</v>
      </c>
      <c r="B126" s="35">
        <v>257</v>
      </c>
      <c r="C126" s="36" t="s">
        <v>27</v>
      </c>
      <c r="D126" s="36" t="s">
        <v>70</v>
      </c>
      <c r="E126" s="36"/>
      <c r="F126" s="53"/>
      <c r="G126" s="27">
        <f>G128+G133+G136+G137</f>
        <v>2987.5</v>
      </c>
      <c r="H126" s="58"/>
      <c r="I126" s="59"/>
      <c r="J126" s="27">
        <f>J128+J133+J136+J137</f>
        <v>2987.5</v>
      </c>
    </row>
    <row r="127" spans="1:10" s="11" customFormat="1" ht="27" customHeight="1">
      <c r="A127" s="34" t="s">
        <v>56</v>
      </c>
      <c r="B127" s="35">
        <v>257</v>
      </c>
      <c r="C127" s="36" t="s">
        <v>27</v>
      </c>
      <c r="D127" s="36" t="s">
        <v>70</v>
      </c>
      <c r="E127" s="36" t="s">
        <v>14</v>
      </c>
      <c r="F127" s="53"/>
      <c r="G127" s="27">
        <f>G128</f>
        <v>2717.5</v>
      </c>
      <c r="H127" s="60"/>
      <c r="I127" s="61"/>
      <c r="J127" s="27">
        <f>J128</f>
        <v>2717.5</v>
      </c>
    </row>
    <row r="128" spans="1:10" s="10" customFormat="1" ht="15.75">
      <c r="A128" s="34" t="s">
        <v>15</v>
      </c>
      <c r="B128" s="35">
        <v>257</v>
      </c>
      <c r="C128" s="36" t="s">
        <v>27</v>
      </c>
      <c r="D128" s="36" t="s">
        <v>70</v>
      </c>
      <c r="E128" s="36" t="s">
        <v>57</v>
      </c>
      <c r="F128" s="53"/>
      <c r="G128" s="27">
        <f>G129+G130</f>
        <v>2717.5</v>
      </c>
      <c r="H128" s="58"/>
      <c r="I128" s="59"/>
      <c r="J128" s="27">
        <f>J129+J130</f>
        <v>2717.5</v>
      </c>
    </row>
    <row r="129" spans="1:10" s="11" customFormat="1" ht="51">
      <c r="A129" s="70" t="s">
        <v>236</v>
      </c>
      <c r="B129" s="71">
        <v>257</v>
      </c>
      <c r="C129" s="72" t="s">
        <v>27</v>
      </c>
      <c r="D129" s="72" t="s">
        <v>70</v>
      </c>
      <c r="E129" s="72" t="s">
        <v>57</v>
      </c>
      <c r="F129" s="73" t="s">
        <v>225</v>
      </c>
      <c r="G129" s="74">
        <v>2228.28</v>
      </c>
      <c r="H129" s="77"/>
      <c r="I129" s="78"/>
      <c r="J129" s="74">
        <v>2228.28</v>
      </c>
    </row>
    <row r="130" spans="1:10" s="11" customFormat="1" ht="25.5">
      <c r="A130" s="70" t="s">
        <v>237</v>
      </c>
      <c r="B130" s="71">
        <v>257</v>
      </c>
      <c r="C130" s="72" t="s">
        <v>27</v>
      </c>
      <c r="D130" s="72" t="s">
        <v>70</v>
      </c>
      <c r="E130" s="72" t="s">
        <v>57</v>
      </c>
      <c r="F130" s="73" t="s">
        <v>226</v>
      </c>
      <c r="G130" s="74">
        <v>489.22</v>
      </c>
      <c r="H130" s="77"/>
      <c r="I130" s="78"/>
      <c r="J130" s="74">
        <v>489.22</v>
      </c>
    </row>
    <row r="131" spans="1:10" s="10" customFormat="1" ht="26.25" customHeight="1">
      <c r="A131" s="34" t="s">
        <v>171</v>
      </c>
      <c r="B131" s="35">
        <v>257</v>
      </c>
      <c r="C131" s="36" t="s">
        <v>27</v>
      </c>
      <c r="D131" s="36" t="s">
        <v>70</v>
      </c>
      <c r="E131" s="36" t="s">
        <v>71</v>
      </c>
      <c r="F131" s="53"/>
      <c r="G131" s="27">
        <f>G132</f>
        <v>150</v>
      </c>
      <c r="H131" s="58"/>
      <c r="I131" s="59"/>
      <c r="J131" s="27">
        <f>J132</f>
        <v>150</v>
      </c>
    </row>
    <row r="132" spans="1:10" s="11" customFormat="1" ht="25.5">
      <c r="A132" s="31" t="s">
        <v>172</v>
      </c>
      <c r="B132" s="32">
        <v>257</v>
      </c>
      <c r="C132" s="33" t="s">
        <v>27</v>
      </c>
      <c r="D132" s="33" t="s">
        <v>70</v>
      </c>
      <c r="E132" s="33" t="s">
        <v>72</v>
      </c>
      <c r="F132" s="52"/>
      <c r="G132" s="46">
        <f>G133</f>
        <v>150</v>
      </c>
      <c r="H132" s="60"/>
      <c r="I132" s="61"/>
      <c r="J132" s="46">
        <f>J133</f>
        <v>150</v>
      </c>
    </row>
    <row r="133" spans="1:10" s="11" customFormat="1" ht="25.5">
      <c r="A133" s="70" t="s">
        <v>237</v>
      </c>
      <c r="B133" s="71">
        <v>257</v>
      </c>
      <c r="C133" s="72" t="s">
        <v>27</v>
      </c>
      <c r="D133" s="72" t="s">
        <v>70</v>
      </c>
      <c r="E133" s="72" t="s">
        <v>72</v>
      </c>
      <c r="F133" s="73" t="s">
        <v>226</v>
      </c>
      <c r="G133" s="74">
        <f>300-150</f>
        <v>150</v>
      </c>
      <c r="H133" s="75"/>
      <c r="I133" s="76"/>
      <c r="J133" s="74">
        <f>300-150</f>
        <v>150</v>
      </c>
    </row>
    <row r="134" spans="1:10" s="10" customFormat="1" ht="17.25" customHeight="1">
      <c r="A134" s="34" t="s">
        <v>73</v>
      </c>
      <c r="B134" s="35">
        <v>257</v>
      </c>
      <c r="C134" s="36" t="s">
        <v>27</v>
      </c>
      <c r="D134" s="36" t="s">
        <v>70</v>
      </c>
      <c r="E134" s="36" t="s">
        <v>74</v>
      </c>
      <c r="F134" s="53"/>
      <c r="G134" s="27">
        <f>G135</f>
        <v>50</v>
      </c>
      <c r="H134" s="58"/>
      <c r="I134" s="59"/>
      <c r="J134" s="27">
        <f>J135</f>
        <v>50</v>
      </c>
    </row>
    <row r="135" spans="1:10" s="11" customFormat="1" ht="27.75" customHeight="1">
      <c r="A135" s="31" t="s">
        <v>75</v>
      </c>
      <c r="B135" s="32">
        <v>257</v>
      </c>
      <c r="C135" s="33" t="s">
        <v>27</v>
      </c>
      <c r="D135" s="33" t="s">
        <v>70</v>
      </c>
      <c r="E135" s="33" t="s">
        <v>76</v>
      </c>
      <c r="F135" s="52"/>
      <c r="G135" s="46">
        <f>G136</f>
        <v>50</v>
      </c>
      <c r="H135" s="60"/>
      <c r="I135" s="61"/>
      <c r="J135" s="46">
        <f>J136</f>
        <v>50</v>
      </c>
    </row>
    <row r="136" spans="1:10" s="11" customFormat="1" ht="30.75" customHeight="1">
      <c r="A136" s="70" t="s">
        <v>237</v>
      </c>
      <c r="B136" s="71">
        <v>257</v>
      </c>
      <c r="C136" s="72" t="s">
        <v>27</v>
      </c>
      <c r="D136" s="72" t="s">
        <v>70</v>
      </c>
      <c r="E136" s="72" t="s">
        <v>76</v>
      </c>
      <c r="F136" s="73" t="s">
        <v>226</v>
      </c>
      <c r="G136" s="74">
        <f>246.8-196.8</f>
        <v>50</v>
      </c>
      <c r="H136" s="75"/>
      <c r="I136" s="76"/>
      <c r="J136" s="74">
        <f>246.8-196.8</f>
        <v>50</v>
      </c>
    </row>
    <row r="137" spans="1:10" s="11" customFormat="1" ht="20.25" customHeight="1">
      <c r="A137" s="34" t="s">
        <v>203</v>
      </c>
      <c r="B137" s="35">
        <v>257</v>
      </c>
      <c r="C137" s="36" t="s">
        <v>27</v>
      </c>
      <c r="D137" s="36" t="s">
        <v>70</v>
      </c>
      <c r="E137" s="36" t="s">
        <v>35</v>
      </c>
      <c r="F137" s="53"/>
      <c r="G137" s="27">
        <f>G138+G141+G142</f>
        <v>70</v>
      </c>
      <c r="H137" s="60"/>
      <c r="I137" s="61"/>
      <c r="J137" s="27">
        <f>J138+J141+J142</f>
        <v>70</v>
      </c>
    </row>
    <row r="138" spans="1:10" s="11" customFormat="1" ht="17.25" customHeight="1">
      <c r="A138" s="34" t="s">
        <v>204</v>
      </c>
      <c r="B138" s="35">
        <v>257</v>
      </c>
      <c r="C138" s="36" t="s">
        <v>27</v>
      </c>
      <c r="D138" s="36" t="s">
        <v>70</v>
      </c>
      <c r="E138" s="36" t="s">
        <v>77</v>
      </c>
      <c r="F138" s="53"/>
      <c r="G138" s="27">
        <f>G139</f>
        <v>20</v>
      </c>
      <c r="H138" s="60"/>
      <c r="I138" s="61"/>
      <c r="J138" s="27">
        <f>J139</f>
        <v>20</v>
      </c>
    </row>
    <row r="139" spans="1:10" s="11" customFormat="1" ht="25.5">
      <c r="A139" s="70" t="s">
        <v>237</v>
      </c>
      <c r="B139" s="71">
        <v>257</v>
      </c>
      <c r="C139" s="72" t="s">
        <v>27</v>
      </c>
      <c r="D139" s="72" t="s">
        <v>70</v>
      </c>
      <c r="E139" s="72" t="s">
        <v>77</v>
      </c>
      <c r="F139" s="73" t="s">
        <v>226</v>
      </c>
      <c r="G139" s="74">
        <v>20</v>
      </c>
      <c r="H139" s="75"/>
      <c r="I139" s="76"/>
      <c r="J139" s="74">
        <v>20</v>
      </c>
    </row>
    <row r="140" spans="1:10" s="11" customFormat="1" ht="33" customHeight="1">
      <c r="A140" s="34" t="s">
        <v>205</v>
      </c>
      <c r="B140" s="35">
        <v>257</v>
      </c>
      <c r="C140" s="36" t="s">
        <v>27</v>
      </c>
      <c r="D140" s="36" t="s">
        <v>70</v>
      </c>
      <c r="E140" s="36" t="s">
        <v>153</v>
      </c>
      <c r="F140" s="52"/>
      <c r="G140" s="27">
        <f>G141</f>
        <v>20</v>
      </c>
      <c r="H140" s="60"/>
      <c r="I140" s="61"/>
      <c r="J140" s="27">
        <f>J141</f>
        <v>20</v>
      </c>
    </row>
    <row r="141" spans="1:10" s="11" customFormat="1" ht="25.5">
      <c r="A141" s="70" t="s">
        <v>237</v>
      </c>
      <c r="B141" s="71">
        <v>257</v>
      </c>
      <c r="C141" s="72" t="s">
        <v>27</v>
      </c>
      <c r="D141" s="72" t="s">
        <v>70</v>
      </c>
      <c r="E141" s="72" t="s">
        <v>153</v>
      </c>
      <c r="F141" s="73" t="s">
        <v>226</v>
      </c>
      <c r="G141" s="74">
        <v>20</v>
      </c>
      <c r="H141" s="75"/>
      <c r="I141" s="76"/>
      <c r="J141" s="74">
        <v>20</v>
      </c>
    </row>
    <row r="142" spans="1:10" s="11" customFormat="1" ht="39" customHeight="1">
      <c r="A142" s="34" t="s">
        <v>206</v>
      </c>
      <c r="B142" s="35">
        <v>257</v>
      </c>
      <c r="C142" s="36" t="s">
        <v>27</v>
      </c>
      <c r="D142" s="36" t="s">
        <v>70</v>
      </c>
      <c r="E142" s="36" t="s">
        <v>189</v>
      </c>
      <c r="F142" s="53"/>
      <c r="G142" s="27">
        <f>G143</f>
        <v>30</v>
      </c>
      <c r="H142" s="60"/>
      <c r="I142" s="61"/>
      <c r="J142" s="27">
        <f>J143</f>
        <v>30</v>
      </c>
    </row>
    <row r="143" spans="1:10" s="11" customFormat="1" ht="17.25" customHeight="1">
      <c r="A143" s="70" t="s">
        <v>237</v>
      </c>
      <c r="B143" s="71">
        <v>257</v>
      </c>
      <c r="C143" s="72" t="s">
        <v>27</v>
      </c>
      <c r="D143" s="72" t="s">
        <v>70</v>
      </c>
      <c r="E143" s="72" t="s">
        <v>189</v>
      </c>
      <c r="F143" s="73" t="s">
        <v>226</v>
      </c>
      <c r="G143" s="74">
        <v>30</v>
      </c>
      <c r="H143" s="75"/>
      <c r="I143" s="76"/>
      <c r="J143" s="74">
        <v>30</v>
      </c>
    </row>
    <row r="144" spans="1:10" s="11" customFormat="1" ht="16.5" customHeight="1">
      <c r="A144" s="34" t="s">
        <v>78</v>
      </c>
      <c r="B144" s="35">
        <v>257</v>
      </c>
      <c r="C144" s="36" t="s">
        <v>40</v>
      </c>
      <c r="D144" s="36" t="s">
        <v>12</v>
      </c>
      <c r="E144" s="33"/>
      <c r="F144" s="52"/>
      <c r="G144" s="27">
        <f>G145+G149+G151</f>
        <v>2111.98</v>
      </c>
      <c r="H144" s="58"/>
      <c r="I144" s="59"/>
      <c r="J144" s="27">
        <f>J145+J149+J151</f>
        <v>2360.97</v>
      </c>
    </row>
    <row r="145" spans="1:10" s="11" customFormat="1" ht="30.75" customHeight="1">
      <c r="A145" s="34" t="s">
        <v>141</v>
      </c>
      <c r="B145" s="35">
        <v>257</v>
      </c>
      <c r="C145" s="36" t="s">
        <v>40</v>
      </c>
      <c r="D145" s="36" t="s">
        <v>11</v>
      </c>
      <c r="E145" s="36" t="s">
        <v>142</v>
      </c>
      <c r="F145" s="52"/>
      <c r="G145" s="27">
        <f>G146+G147</f>
        <v>338.8</v>
      </c>
      <c r="H145" s="58"/>
      <c r="I145" s="59"/>
      <c r="J145" s="27">
        <f>J146+J147</f>
        <v>338.8</v>
      </c>
    </row>
    <row r="146" spans="1:10" s="11" customFormat="1" ht="51">
      <c r="A146" s="70" t="s">
        <v>236</v>
      </c>
      <c r="B146" s="71">
        <v>257</v>
      </c>
      <c r="C146" s="72" t="s">
        <v>40</v>
      </c>
      <c r="D146" s="72" t="s">
        <v>11</v>
      </c>
      <c r="E146" s="72" t="s">
        <v>142</v>
      </c>
      <c r="F146" s="73" t="s">
        <v>225</v>
      </c>
      <c r="G146" s="74">
        <v>291.75</v>
      </c>
      <c r="H146" s="77"/>
      <c r="I146" s="78"/>
      <c r="J146" s="74">
        <v>291.75</v>
      </c>
    </row>
    <row r="147" spans="1:10" s="11" customFormat="1" ht="25.5">
      <c r="A147" s="70" t="s">
        <v>237</v>
      </c>
      <c r="B147" s="71">
        <v>257</v>
      </c>
      <c r="C147" s="72" t="s">
        <v>40</v>
      </c>
      <c r="D147" s="72" t="s">
        <v>11</v>
      </c>
      <c r="E147" s="72" t="s">
        <v>142</v>
      </c>
      <c r="F147" s="73" t="s">
        <v>226</v>
      </c>
      <c r="G147" s="74">
        <v>47.05</v>
      </c>
      <c r="H147" s="77"/>
      <c r="I147" s="78"/>
      <c r="J147" s="74">
        <v>47.05</v>
      </c>
    </row>
    <row r="148" spans="1:10" s="11" customFormat="1" ht="16.5" customHeight="1">
      <c r="A148" s="34" t="s">
        <v>194</v>
      </c>
      <c r="B148" s="35">
        <v>257</v>
      </c>
      <c r="C148" s="36" t="s">
        <v>40</v>
      </c>
      <c r="D148" s="36" t="s">
        <v>81</v>
      </c>
      <c r="E148" s="36"/>
      <c r="F148" s="52"/>
      <c r="G148" s="27">
        <f>G149</f>
        <v>99.3</v>
      </c>
      <c r="H148" s="58"/>
      <c r="I148" s="59"/>
      <c r="J148" s="27">
        <f>J149</f>
        <v>99.3</v>
      </c>
    </row>
    <row r="149" spans="1:10" s="11" customFormat="1" ht="54" customHeight="1">
      <c r="A149" s="34" t="s">
        <v>196</v>
      </c>
      <c r="B149" s="35">
        <v>257</v>
      </c>
      <c r="C149" s="36" t="s">
        <v>40</v>
      </c>
      <c r="D149" s="36" t="s">
        <v>81</v>
      </c>
      <c r="E149" s="36" t="s">
        <v>195</v>
      </c>
      <c r="F149" s="53"/>
      <c r="G149" s="27">
        <f>G150</f>
        <v>99.3</v>
      </c>
      <c r="H149" s="58"/>
      <c r="I149" s="59"/>
      <c r="J149" s="27">
        <f>J150</f>
        <v>99.3</v>
      </c>
    </row>
    <row r="150" spans="1:10" s="11" customFormat="1" ht="25.5">
      <c r="A150" s="70" t="s">
        <v>237</v>
      </c>
      <c r="B150" s="71">
        <v>257</v>
      </c>
      <c r="C150" s="72" t="s">
        <v>40</v>
      </c>
      <c r="D150" s="72" t="s">
        <v>81</v>
      </c>
      <c r="E150" s="72" t="s">
        <v>195</v>
      </c>
      <c r="F150" s="73" t="s">
        <v>226</v>
      </c>
      <c r="G150" s="74">
        <v>99.3</v>
      </c>
      <c r="H150" s="77"/>
      <c r="I150" s="78"/>
      <c r="J150" s="74">
        <v>99.3</v>
      </c>
    </row>
    <row r="151" spans="1:10" s="11" customFormat="1" ht="15.75">
      <c r="A151" s="34" t="s">
        <v>266</v>
      </c>
      <c r="B151" s="35">
        <v>257</v>
      </c>
      <c r="C151" s="36" t="s">
        <v>40</v>
      </c>
      <c r="D151" s="36" t="s">
        <v>70</v>
      </c>
      <c r="E151" s="36"/>
      <c r="F151" s="53"/>
      <c r="G151" s="27">
        <f>G152</f>
        <v>1673.88</v>
      </c>
      <c r="H151" s="58"/>
      <c r="I151" s="59"/>
      <c r="J151" s="27">
        <f>J152</f>
        <v>1922.87</v>
      </c>
    </row>
    <row r="152" spans="1:10" s="11" customFormat="1" ht="25.5">
      <c r="A152" s="31" t="s">
        <v>267</v>
      </c>
      <c r="B152" s="32">
        <v>257</v>
      </c>
      <c r="C152" s="33" t="s">
        <v>40</v>
      </c>
      <c r="D152" s="33" t="s">
        <v>70</v>
      </c>
      <c r="E152" s="33" t="s">
        <v>268</v>
      </c>
      <c r="F152" s="52"/>
      <c r="G152" s="46">
        <f>G153</f>
        <v>1673.88</v>
      </c>
      <c r="H152" s="58"/>
      <c r="I152" s="59"/>
      <c r="J152" s="46">
        <f>J153</f>
        <v>1922.87</v>
      </c>
    </row>
    <row r="153" spans="1:10" s="11" customFormat="1" ht="25.5">
      <c r="A153" s="70" t="s">
        <v>237</v>
      </c>
      <c r="B153" s="71">
        <v>257</v>
      </c>
      <c r="C153" s="72" t="s">
        <v>40</v>
      </c>
      <c r="D153" s="72" t="s">
        <v>70</v>
      </c>
      <c r="E153" s="72" t="s">
        <v>268</v>
      </c>
      <c r="F153" s="73" t="s">
        <v>226</v>
      </c>
      <c r="G153" s="74">
        <v>1673.88</v>
      </c>
      <c r="H153" s="77"/>
      <c r="I153" s="78"/>
      <c r="J153" s="74">
        <v>1922.87</v>
      </c>
    </row>
    <row r="154" spans="1:10" s="10" customFormat="1" ht="15" customHeight="1">
      <c r="A154" s="34" t="s">
        <v>80</v>
      </c>
      <c r="B154" s="35">
        <v>257</v>
      </c>
      <c r="C154" s="36" t="s">
        <v>81</v>
      </c>
      <c r="D154" s="36" t="s">
        <v>12</v>
      </c>
      <c r="E154" s="36"/>
      <c r="F154" s="53"/>
      <c r="G154" s="27">
        <f>G155+G159</f>
        <v>5021.9</v>
      </c>
      <c r="H154" s="58"/>
      <c r="I154" s="59"/>
      <c r="J154" s="27">
        <f>J155+J159</f>
        <v>5021.9</v>
      </c>
    </row>
    <row r="155" spans="1:10" s="10" customFormat="1" ht="16.5" customHeight="1">
      <c r="A155" s="34" t="s">
        <v>82</v>
      </c>
      <c r="B155" s="35">
        <v>257</v>
      </c>
      <c r="C155" s="36" t="s">
        <v>81</v>
      </c>
      <c r="D155" s="36" t="s">
        <v>51</v>
      </c>
      <c r="E155" s="33"/>
      <c r="F155" s="52"/>
      <c r="G155" s="27">
        <f>G156</f>
        <v>21.9</v>
      </c>
      <c r="H155" s="60"/>
      <c r="I155" s="61"/>
      <c r="J155" s="27">
        <f>J156</f>
        <v>21.9</v>
      </c>
    </row>
    <row r="156" spans="1:10" s="10" customFormat="1" ht="19.5" customHeight="1">
      <c r="A156" s="34" t="s">
        <v>208</v>
      </c>
      <c r="B156" s="35">
        <v>257</v>
      </c>
      <c r="C156" s="36" t="s">
        <v>81</v>
      </c>
      <c r="D156" s="36" t="s">
        <v>51</v>
      </c>
      <c r="E156" s="36" t="s">
        <v>35</v>
      </c>
      <c r="F156" s="53"/>
      <c r="G156" s="27">
        <f>G157</f>
        <v>21.9</v>
      </c>
      <c r="H156" s="60"/>
      <c r="I156" s="61"/>
      <c r="J156" s="27">
        <f>J157</f>
        <v>21.9</v>
      </c>
    </row>
    <row r="157" spans="1:10" s="10" customFormat="1" ht="19.5" customHeight="1">
      <c r="A157" s="34" t="s">
        <v>207</v>
      </c>
      <c r="B157" s="35">
        <v>257</v>
      </c>
      <c r="C157" s="36" t="s">
        <v>81</v>
      </c>
      <c r="D157" s="36" t="s">
        <v>51</v>
      </c>
      <c r="E157" s="36" t="s">
        <v>83</v>
      </c>
      <c r="F157" s="53"/>
      <c r="G157" s="27">
        <f>G158</f>
        <v>21.9</v>
      </c>
      <c r="H157" s="60"/>
      <c r="I157" s="61"/>
      <c r="J157" s="27">
        <f>J158</f>
        <v>21.9</v>
      </c>
    </row>
    <row r="158" spans="1:10" s="10" customFormat="1" ht="25.5">
      <c r="A158" s="70" t="s">
        <v>237</v>
      </c>
      <c r="B158" s="71">
        <v>257</v>
      </c>
      <c r="C158" s="72" t="s">
        <v>81</v>
      </c>
      <c r="D158" s="72" t="s">
        <v>51</v>
      </c>
      <c r="E158" s="72" t="s">
        <v>83</v>
      </c>
      <c r="F158" s="73" t="s">
        <v>226</v>
      </c>
      <c r="G158" s="74">
        <v>21.9</v>
      </c>
      <c r="H158" s="75"/>
      <c r="I158" s="76"/>
      <c r="J158" s="74">
        <v>21.9</v>
      </c>
    </row>
    <row r="159" spans="1:10" s="10" customFormat="1" ht="17.25" customHeight="1">
      <c r="A159" s="34" t="s">
        <v>84</v>
      </c>
      <c r="B159" s="35">
        <v>257</v>
      </c>
      <c r="C159" s="36" t="s">
        <v>81</v>
      </c>
      <c r="D159" s="36" t="s">
        <v>81</v>
      </c>
      <c r="E159" s="36"/>
      <c r="F159" s="53"/>
      <c r="G159" s="27">
        <f>+G160</f>
        <v>5000</v>
      </c>
      <c r="H159" s="58"/>
      <c r="I159" s="59"/>
      <c r="J159" s="27">
        <f>J160</f>
        <v>5000</v>
      </c>
    </row>
    <row r="160" spans="1:10" s="11" customFormat="1" ht="32.25" customHeight="1">
      <c r="A160" s="34" t="s">
        <v>173</v>
      </c>
      <c r="B160" s="35">
        <v>257</v>
      </c>
      <c r="C160" s="36" t="s">
        <v>81</v>
      </c>
      <c r="D160" s="36" t="s">
        <v>81</v>
      </c>
      <c r="E160" s="36" t="s">
        <v>265</v>
      </c>
      <c r="F160" s="53"/>
      <c r="G160" s="27">
        <f>G161</f>
        <v>5000</v>
      </c>
      <c r="H160" s="58"/>
      <c r="I160" s="59"/>
      <c r="J160" s="27">
        <f>J161</f>
        <v>5000</v>
      </c>
    </row>
    <row r="161" spans="1:10" s="11" customFormat="1" ht="25.5">
      <c r="A161" s="70" t="s">
        <v>240</v>
      </c>
      <c r="B161" s="71">
        <v>257</v>
      </c>
      <c r="C161" s="72" t="s">
        <v>81</v>
      </c>
      <c r="D161" s="72" t="s">
        <v>81</v>
      </c>
      <c r="E161" s="72" t="s">
        <v>265</v>
      </c>
      <c r="F161" s="73" t="s">
        <v>229</v>
      </c>
      <c r="G161" s="74">
        <v>5000</v>
      </c>
      <c r="H161" s="75"/>
      <c r="I161" s="76"/>
      <c r="J161" s="74">
        <v>5000</v>
      </c>
    </row>
    <row r="162" spans="1:10" s="10" customFormat="1" ht="15.75">
      <c r="A162" s="34" t="s">
        <v>86</v>
      </c>
      <c r="B162" s="35">
        <v>257</v>
      </c>
      <c r="C162" s="36" t="s">
        <v>13</v>
      </c>
      <c r="D162" s="36" t="s">
        <v>12</v>
      </c>
      <c r="E162" s="36"/>
      <c r="F162" s="53"/>
      <c r="G162" s="27">
        <f>G163+G167</f>
        <v>352.4</v>
      </c>
      <c r="H162" s="58"/>
      <c r="I162" s="59"/>
      <c r="J162" s="27">
        <f>J163+J167</f>
        <v>352.4</v>
      </c>
    </row>
    <row r="163" spans="1:10" s="11" customFormat="1" ht="27.75" customHeight="1">
      <c r="A163" s="34" t="s">
        <v>87</v>
      </c>
      <c r="B163" s="35">
        <v>257</v>
      </c>
      <c r="C163" s="36" t="s">
        <v>13</v>
      </c>
      <c r="D163" s="36" t="s">
        <v>27</v>
      </c>
      <c r="E163" s="36"/>
      <c r="F163" s="53"/>
      <c r="G163" s="27">
        <f>G164</f>
        <v>38</v>
      </c>
      <c r="H163" s="58"/>
      <c r="I163" s="59"/>
      <c r="J163" s="27">
        <f>J164</f>
        <v>38</v>
      </c>
    </row>
    <row r="164" spans="1:10" s="11" customFormat="1" ht="15.75">
      <c r="A164" s="34" t="s">
        <v>209</v>
      </c>
      <c r="B164" s="35">
        <v>257</v>
      </c>
      <c r="C164" s="36" t="s">
        <v>13</v>
      </c>
      <c r="D164" s="36" t="s">
        <v>27</v>
      </c>
      <c r="E164" s="36" t="s">
        <v>35</v>
      </c>
      <c r="F164" s="53"/>
      <c r="G164" s="27">
        <f>G165</f>
        <v>38</v>
      </c>
      <c r="H164" s="60"/>
      <c r="I164" s="61"/>
      <c r="J164" s="27">
        <f>J165</f>
        <v>38</v>
      </c>
    </row>
    <row r="165" spans="1:10" s="11" customFormat="1" ht="38.25">
      <c r="A165" s="34" t="s">
        <v>210</v>
      </c>
      <c r="B165" s="35">
        <v>257</v>
      </c>
      <c r="C165" s="36" t="s">
        <v>13</v>
      </c>
      <c r="D165" s="36" t="s">
        <v>27</v>
      </c>
      <c r="E165" s="36" t="s">
        <v>88</v>
      </c>
      <c r="F165" s="53"/>
      <c r="G165" s="27">
        <f>G166</f>
        <v>38</v>
      </c>
      <c r="H165" s="60"/>
      <c r="I165" s="61"/>
      <c r="J165" s="27">
        <f>J166</f>
        <v>38</v>
      </c>
    </row>
    <row r="166" spans="1:10" s="11" customFormat="1" ht="25.5">
      <c r="A166" s="70" t="s">
        <v>237</v>
      </c>
      <c r="B166" s="71">
        <v>257</v>
      </c>
      <c r="C166" s="72" t="s">
        <v>13</v>
      </c>
      <c r="D166" s="72" t="s">
        <v>27</v>
      </c>
      <c r="E166" s="72" t="s">
        <v>88</v>
      </c>
      <c r="F166" s="73" t="s">
        <v>226</v>
      </c>
      <c r="G166" s="74">
        <v>38</v>
      </c>
      <c r="H166" s="75"/>
      <c r="I166" s="76"/>
      <c r="J166" s="74">
        <v>38</v>
      </c>
    </row>
    <row r="167" spans="1:10" s="11" customFormat="1" ht="18" customHeight="1">
      <c r="A167" s="34" t="s">
        <v>89</v>
      </c>
      <c r="B167" s="35">
        <v>257</v>
      </c>
      <c r="C167" s="36" t="s">
        <v>13</v>
      </c>
      <c r="D167" s="36" t="s">
        <v>81</v>
      </c>
      <c r="E167" s="33"/>
      <c r="F167" s="52"/>
      <c r="G167" s="27">
        <f>G168</f>
        <v>314.4</v>
      </c>
      <c r="H167" s="58"/>
      <c r="I167" s="59"/>
      <c r="J167" s="27">
        <f>J168</f>
        <v>314.4</v>
      </c>
    </row>
    <row r="168" spans="1:10" s="11" customFormat="1" ht="30.75" customHeight="1">
      <c r="A168" s="34" t="s">
        <v>174</v>
      </c>
      <c r="B168" s="35">
        <v>257</v>
      </c>
      <c r="C168" s="36" t="s">
        <v>13</v>
      </c>
      <c r="D168" s="36" t="s">
        <v>81</v>
      </c>
      <c r="E168" s="36" t="s">
        <v>90</v>
      </c>
      <c r="F168" s="53"/>
      <c r="G168" s="27">
        <f>G169+G170</f>
        <v>314.4</v>
      </c>
      <c r="H168" s="60"/>
      <c r="I168" s="61"/>
      <c r="J168" s="27">
        <f>J169+J170</f>
        <v>314.4</v>
      </c>
    </row>
    <row r="169" spans="1:10" s="11" customFormat="1" ht="51">
      <c r="A169" s="70" t="s">
        <v>236</v>
      </c>
      <c r="B169" s="84">
        <v>257</v>
      </c>
      <c r="C169" s="83" t="s">
        <v>13</v>
      </c>
      <c r="D169" s="83" t="s">
        <v>81</v>
      </c>
      <c r="E169" s="83" t="s">
        <v>90</v>
      </c>
      <c r="F169" s="73" t="s">
        <v>225</v>
      </c>
      <c r="G169" s="85">
        <v>291.25</v>
      </c>
      <c r="H169" s="75"/>
      <c r="I169" s="76"/>
      <c r="J169" s="85">
        <v>291.25</v>
      </c>
    </row>
    <row r="170" spans="1:10" s="11" customFormat="1" ht="25.5">
      <c r="A170" s="70" t="s">
        <v>237</v>
      </c>
      <c r="B170" s="71">
        <v>257</v>
      </c>
      <c r="C170" s="72" t="s">
        <v>13</v>
      </c>
      <c r="D170" s="72" t="s">
        <v>81</v>
      </c>
      <c r="E170" s="72" t="s">
        <v>90</v>
      </c>
      <c r="F170" s="73" t="s">
        <v>226</v>
      </c>
      <c r="G170" s="74">
        <v>23.15</v>
      </c>
      <c r="H170" s="75"/>
      <c r="I170" s="76"/>
      <c r="J170" s="74">
        <v>23.15</v>
      </c>
    </row>
    <row r="171" spans="1:10" s="11" customFormat="1" ht="15.75">
      <c r="A171" s="34" t="s">
        <v>91</v>
      </c>
      <c r="B171" s="35">
        <v>257</v>
      </c>
      <c r="C171" s="36" t="s">
        <v>92</v>
      </c>
      <c r="D171" s="36" t="s">
        <v>12</v>
      </c>
      <c r="E171" s="33"/>
      <c r="F171" s="52"/>
      <c r="G171" s="27">
        <f>G172+G176</f>
        <v>880</v>
      </c>
      <c r="H171" s="58"/>
      <c r="I171" s="59"/>
      <c r="J171" s="27">
        <f>J172+J176</f>
        <v>880</v>
      </c>
    </row>
    <row r="172" spans="1:10" s="11" customFormat="1" ht="25.5">
      <c r="A172" s="34" t="s">
        <v>175</v>
      </c>
      <c r="B172" s="35">
        <v>257</v>
      </c>
      <c r="C172" s="36" t="s">
        <v>92</v>
      </c>
      <c r="D172" s="36" t="s">
        <v>81</v>
      </c>
      <c r="E172" s="36"/>
      <c r="F172" s="53"/>
      <c r="G172" s="27">
        <f>G174</f>
        <v>100</v>
      </c>
      <c r="H172" s="58"/>
      <c r="I172" s="59"/>
      <c r="J172" s="27">
        <f>J174</f>
        <v>100</v>
      </c>
    </row>
    <row r="173" spans="1:10" s="11" customFormat="1" ht="19.5" customHeight="1">
      <c r="A173" s="34" t="s">
        <v>217</v>
      </c>
      <c r="B173" s="35">
        <v>257</v>
      </c>
      <c r="C173" s="36" t="s">
        <v>92</v>
      </c>
      <c r="D173" s="36" t="s">
        <v>81</v>
      </c>
      <c r="E173" s="36" t="s">
        <v>35</v>
      </c>
      <c r="F173" s="53"/>
      <c r="G173" s="27">
        <f>G174</f>
        <v>100</v>
      </c>
      <c r="H173" s="60"/>
      <c r="I173" s="61"/>
      <c r="J173" s="27">
        <f>J174</f>
        <v>100</v>
      </c>
    </row>
    <row r="174" spans="1:10" s="11" customFormat="1" ht="29.25" customHeight="1">
      <c r="A174" s="34" t="s">
        <v>211</v>
      </c>
      <c r="B174" s="35">
        <v>257</v>
      </c>
      <c r="C174" s="36" t="s">
        <v>92</v>
      </c>
      <c r="D174" s="36" t="s">
        <v>81</v>
      </c>
      <c r="E174" s="36" t="s">
        <v>93</v>
      </c>
      <c r="F174" s="53"/>
      <c r="G174" s="27">
        <f>G175</f>
        <v>100</v>
      </c>
      <c r="H174" s="60"/>
      <c r="I174" s="61"/>
      <c r="J174" s="27">
        <f>J175</f>
        <v>100</v>
      </c>
    </row>
    <row r="175" spans="1:10" s="11" customFormat="1" ht="25.5">
      <c r="A175" s="70" t="s">
        <v>237</v>
      </c>
      <c r="B175" s="71">
        <v>257</v>
      </c>
      <c r="C175" s="72" t="s">
        <v>92</v>
      </c>
      <c r="D175" s="72" t="s">
        <v>81</v>
      </c>
      <c r="E175" s="72" t="s">
        <v>93</v>
      </c>
      <c r="F175" s="73" t="s">
        <v>226</v>
      </c>
      <c r="G175" s="74">
        <f>200-100</f>
        <v>100</v>
      </c>
      <c r="H175" s="75"/>
      <c r="I175" s="76"/>
      <c r="J175" s="74">
        <f>200-100</f>
        <v>100</v>
      </c>
    </row>
    <row r="176" spans="1:10" s="11" customFormat="1" ht="19.5" customHeight="1">
      <c r="A176" s="34" t="s">
        <v>111</v>
      </c>
      <c r="B176" s="35">
        <v>257</v>
      </c>
      <c r="C176" s="36" t="s">
        <v>92</v>
      </c>
      <c r="D176" s="36" t="s">
        <v>92</v>
      </c>
      <c r="E176" s="33"/>
      <c r="F176" s="52"/>
      <c r="G176" s="27">
        <f>G177+G179</f>
        <v>780</v>
      </c>
      <c r="H176" s="60"/>
      <c r="I176" s="61"/>
      <c r="J176" s="27">
        <f>J177+J179</f>
        <v>780</v>
      </c>
    </row>
    <row r="177" spans="1:10" s="11" customFormat="1" ht="19.5" customHeight="1">
      <c r="A177" s="34" t="s">
        <v>139</v>
      </c>
      <c r="B177" s="35">
        <v>257</v>
      </c>
      <c r="C177" s="36" t="s">
        <v>92</v>
      </c>
      <c r="D177" s="36" t="s">
        <v>92</v>
      </c>
      <c r="E177" s="36" t="s">
        <v>140</v>
      </c>
      <c r="F177" s="53"/>
      <c r="G177" s="27">
        <f>G178</f>
        <v>400</v>
      </c>
      <c r="H177" s="60"/>
      <c r="I177" s="61"/>
      <c r="J177" s="27">
        <f>J178</f>
        <v>400</v>
      </c>
    </row>
    <row r="178" spans="1:10" s="11" customFormat="1" ht="25.5">
      <c r="A178" s="70" t="s">
        <v>239</v>
      </c>
      <c r="B178" s="71">
        <v>257</v>
      </c>
      <c r="C178" s="72" t="s">
        <v>92</v>
      </c>
      <c r="D178" s="72" t="s">
        <v>92</v>
      </c>
      <c r="E178" s="72" t="s">
        <v>140</v>
      </c>
      <c r="F178" s="73" t="s">
        <v>230</v>
      </c>
      <c r="G178" s="74">
        <f>350+50</f>
        <v>400</v>
      </c>
      <c r="H178" s="75"/>
      <c r="I178" s="76"/>
      <c r="J178" s="74">
        <f>350+50</f>
        <v>400</v>
      </c>
    </row>
    <row r="179" spans="1:10" s="10" customFormat="1" ht="15.75" customHeight="1">
      <c r="A179" s="34" t="s">
        <v>217</v>
      </c>
      <c r="B179" s="35">
        <v>257</v>
      </c>
      <c r="C179" s="36" t="s">
        <v>92</v>
      </c>
      <c r="D179" s="36" t="s">
        <v>92</v>
      </c>
      <c r="E179" s="36" t="s">
        <v>35</v>
      </c>
      <c r="F179" s="53"/>
      <c r="G179" s="27">
        <f>G180</f>
        <v>380</v>
      </c>
      <c r="H179" s="58"/>
      <c r="I179" s="59"/>
      <c r="J179" s="27">
        <f>J180</f>
        <v>380</v>
      </c>
    </row>
    <row r="180" spans="1:10" s="10" customFormat="1" ht="27" customHeight="1">
      <c r="A180" s="34" t="s">
        <v>212</v>
      </c>
      <c r="B180" s="35">
        <v>257</v>
      </c>
      <c r="C180" s="36" t="s">
        <v>92</v>
      </c>
      <c r="D180" s="36" t="s">
        <v>92</v>
      </c>
      <c r="E180" s="36" t="s">
        <v>94</v>
      </c>
      <c r="F180" s="53"/>
      <c r="G180" s="27">
        <f>G181</f>
        <v>380</v>
      </c>
      <c r="H180" s="60"/>
      <c r="I180" s="61"/>
      <c r="J180" s="27">
        <f>J181</f>
        <v>380</v>
      </c>
    </row>
    <row r="181" spans="1:10" s="10" customFormat="1" ht="25.5">
      <c r="A181" s="70" t="s">
        <v>237</v>
      </c>
      <c r="B181" s="71">
        <v>257</v>
      </c>
      <c r="C181" s="72" t="s">
        <v>92</v>
      </c>
      <c r="D181" s="72" t="s">
        <v>92</v>
      </c>
      <c r="E181" s="72" t="s">
        <v>94</v>
      </c>
      <c r="F181" s="73" t="s">
        <v>226</v>
      </c>
      <c r="G181" s="74">
        <v>380</v>
      </c>
      <c r="H181" s="75"/>
      <c r="I181" s="76"/>
      <c r="J181" s="74">
        <v>380</v>
      </c>
    </row>
    <row r="182" spans="1:10" s="10" customFormat="1" ht="15.75">
      <c r="A182" s="34" t="s">
        <v>114</v>
      </c>
      <c r="B182" s="35">
        <v>257</v>
      </c>
      <c r="C182" s="36" t="s">
        <v>115</v>
      </c>
      <c r="D182" s="36" t="s">
        <v>12</v>
      </c>
      <c r="E182" s="36"/>
      <c r="F182" s="53"/>
      <c r="G182" s="27">
        <f>G183</f>
        <v>5000</v>
      </c>
      <c r="H182" s="58"/>
      <c r="I182" s="59"/>
      <c r="J182" s="27">
        <f>J183</f>
        <v>13096.3</v>
      </c>
    </row>
    <row r="183" spans="1:10" s="10" customFormat="1" ht="15.75">
      <c r="A183" s="34" t="s">
        <v>116</v>
      </c>
      <c r="B183" s="35">
        <v>257</v>
      </c>
      <c r="C183" s="36" t="s">
        <v>115</v>
      </c>
      <c r="D183" s="36" t="s">
        <v>11</v>
      </c>
      <c r="E183" s="36"/>
      <c r="F183" s="53"/>
      <c r="G183" s="27">
        <f>G185+G189</f>
        <v>5000</v>
      </c>
      <c r="H183" s="58"/>
      <c r="I183" s="59"/>
      <c r="J183" s="27">
        <f>J185+J189</f>
        <v>13096.3</v>
      </c>
    </row>
    <row r="184" spans="1:10" s="11" customFormat="1" ht="28.5" customHeight="1">
      <c r="A184" s="34" t="s">
        <v>190</v>
      </c>
      <c r="B184" s="35">
        <v>257</v>
      </c>
      <c r="C184" s="36" t="s">
        <v>115</v>
      </c>
      <c r="D184" s="36" t="s">
        <v>11</v>
      </c>
      <c r="E184" s="36" t="s">
        <v>117</v>
      </c>
      <c r="F184" s="53"/>
      <c r="G184" s="27">
        <f>G185</f>
        <v>5000</v>
      </c>
      <c r="H184" s="60"/>
      <c r="I184" s="61"/>
      <c r="J184" s="27">
        <f>J185</f>
        <v>12896.3</v>
      </c>
    </row>
    <row r="185" spans="1:10" s="11" customFormat="1" ht="16.5" customHeight="1">
      <c r="A185" s="34" t="s">
        <v>123</v>
      </c>
      <c r="B185" s="35">
        <v>257</v>
      </c>
      <c r="C185" s="36" t="s">
        <v>115</v>
      </c>
      <c r="D185" s="36" t="s">
        <v>11</v>
      </c>
      <c r="E185" s="36" t="s">
        <v>187</v>
      </c>
      <c r="F185" s="53"/>
      <c r="G185" s="27">
        <f>G186</f>
        <v>5000</v>
      </c>
      <c r="H185" s="60"/>
      <c r="I185" s="61"/>
      <c r="J185" s="27">
        <f>J186</f>
        <v>12896.3</v>
      </c>
    </row>
    <row r="186" spans="1:10" s="11" customFormat="1" ht="29.25" customHeight="1">
      <c r="A186" s="34" t="s">
        <v>193</v>
      </c>
      <c r="B186" s="35">
        <v>257</v>
      </c>
      <c r="C186" s="36" t="s">
        <v>115</v>
      </c>
      <c r="D186" s="36" t="s">
        <v>11</v>
      </c>
      <c r="E186" s="36" t="s">
        <v>188</v>
      </c>
      <c r="F186" s="53"/>
      <c r="G186" s="27">
        <f>G187</f>
        <v>5000</v>
      </c>
      <c r="H186" s="60"/>
      <c r="I186" s="61"/>
      <c r="J186" s="27">
        <f>J187</f>
        <v>12896.3</v>
      </c>
    </row>
    <row r="187" spans="1:10" s="11" customFormat="1" ht="25.5">
      <c r="A187" s="70" t="s">
        <v>239</v>
      </c>
      <c r="B187" s="71">
        <v>257</v>
      </c>
      <c r="C187" s="72" t="s">
        <v>115</v>
      </c>
      <c r="D187" s="72" t="s">
        <v>11</v>
      </c>
      <c r="E187" s="72" t="s">
        <v>188</v>
      </c>
      <c r="F187" s="73" t="s">
        <v>230</v>
      </c>
      <c r="G187" s="74">
        <f>13450+2550-11000</f>
        <v>5000</v>
      </c>
      <c r="H187" s="75"/>
      <c r="I187" s="76"/>
      <c r="J187" s="74">
        <f>13450+2550-3103.7</f>
        <v>12896.3</v>
      </c>
    </row>
    <row r="188" spans="1:10" s="11" customFormat="1" ht="15.75">
      <c r="A188" s="34" t="s">
        <v>253</v>
      </c>
      <c r="B188" s="35">
        <v>257</v>
      </c>
      <c r="C188" s="36" t="s">
        <v>115</v>
      </c>
      <c r="D188" s="36" t="s">
        <v>11</v>
      </c>
      <c r="E188" s="36" t="s">
        <v>35</v>
      </c>
      <c r="F188" s="53"/>
      <c r="G188" s="27">
        <f>G189</f>
        <v>0</v>
      </c>
      <c r="H188" s="60"/>
      <c r="I188" s="61"/>
      <c r="J188" s="27">
        <f>J189</f>
        <v>200</v>
      </c>
    </row>
    <row r="189" spans="1:10" s="11" customFormat="1" ht="38.25">
      <c r="A189" s="34" t="s">
        <v>254</v>
      </c>
      <c r="B189" s="35">
        <v>257</v>
      </c>
      <c r="C189" s="36" t="s">
        <v>115</v>
      </c>
      <c r="D189" s="36" t="s">
        <v>11</v>
      </c>
      <c r="E189" s="36" t="s">
        <v>255</v>
      </c>
      <c r="F189" s="52"/>
      <c r="G189" s="46">
        <f>G190</f>
        <v>0</v>
      </c>
      <c r="H189" s="60"/>
      <c r="I189" s="60"/>
      <c r="J189" s="46">
        <f>J190</f>
        <v>200</v>
      </c>
    </row>
    <row r="190" spans="1:10" s="11" customFormat="1" ht="25.5">
      <c r="A190" s="70" t="s">
        <v>239</v>
      </c>
      <c r="B190" s="71">
        <v>257</v>
      </c>
      <c r="C190" s="72" t="s">
        <v>115</v>
      </c>
      <c r="D190" s="72" t="s">
        <v>11</v>
      </c>
      <c r="E190" s="72" t="s">
        <v>255</v>
      </c>
      <c r="F190" s="73" t="s">
        <v>230</v>
      </c>
      <c r="G190" s="74">
        <f>200-200</f>
        <v>0</v>
      </c>
      <c r="H190" s="75"/>
      <c r="I190" s="75"/>
      <c r="J190" s="74">
        <v>200</v>
      </c>
    </row>
    <row r="191" spans="1:10" s="10" customFormat="1" ht="15.75" customHeight="1">
      <c r="A191" s="34" t="s">
        <v>119</v>
      </c>
      <c r="B191" s="35">
        <v>257</v>
      </c>
      <c r="C191" s="36" t="s">
        <v>70</v>
      </c>
      <c r="D191" s="36" t="s">
        <v>12</v>
      </c>
      <c r="E191" s="33"/>
      <c r="F191" s="52"/>
      <c r="G191" s="27">
        <f>G192+G197</f>
        <v>16449.8</v>
      </c>
      <c r="H191" s="60"/>
      <c r="I191" s="61"/>
      <c r="J191" s="27">
        <f>J192+J197</f>
        <v>16449.8</v>
      </c>
    </row>
    <row r="192" spans="1:10" s="10" customFormat="1" ht="15.75" customHeight="1">
      <c r="A192" s="34" t="s">
        <v>120</v>
      </c>
      <c r="B192" s="35">
        <v>257</v>
      </c>
      <c r="C192" s="36" t="s">
        <v>70</v>
      </c>
      <c r="D192" s="36" t="s">
        <v>11</v>
      </c>
      <c r="E192" s="33"/>
      <c r="F192" s="52"/>
      <c r="G192" s="27">
        <f>G195</f>
        <v>14362.5</v>
      </c>
      <c r="H192" s="60"/>
      <c r="I192" s="61"/>
      <c r="J192" s="27">
        <f>J195</f>
        <v>14362.5</v>
      </c>
    </row>
    <row r="193" spans="1:10" s="10" customFormat="1" ht="19.5" customHeight="1">
      <c r="A193" s="34" t="s">
        <v>121</v>
      </c>
      <c r="B193" s="35">
        <v>257</v>
      </c>
      <c r="C193" s="36" t="s">
        <v>70</v>
      </c>
      <c r="D193" s="36" t="s">
        <v>11</v>
      </c>
      <c r="E193" s="36" t="s">
        <v>122</v>
      </c>
      <c r="F193" s="52"/>
      <c r="G193" s="27">
        <f>G194</f>
        <v>14362.5</v>
      </c>
      <c r="H193" s="60"/>
      <c r="I193" s="61"/>
      <c r="J193" s="27">
        <f>J194</f>
        <v>14362.5</v>
      </c>
    </row>
    <row r="194" spans="1:10" s="10" customFormat="1" ht="15.75" customHeight="1">
      <c r="A194" s="34" t="s">
        <v>123</v>
      </c>
      <c r="B194" s="35">
        <v>257</v>
      </c>
      <c r="C194" s="36" t="s">
        <v>70</v>
      </c>
      <c r="D194" s="36" t="s">
        <v>11</v>
      </c>
      <c r="E194" s="36" t="s">
        <v>124</v>
      </c>
      <c r="F194" s="52"/>
      <c r="G194" s="27">
        <f>G195</f>
        <v>14362.5</v>
      </c>
      <c r="H194" s="60"/>
      <c r="I194" s="61"/>
      <c r="J194" s="27">
        <f>J195</f>
        <v>14362.5</v>
      </c>
    </row>
    <row r="195" spans="1:10" s="10" customFormat="1" ht="30" customHeight="1">
      <c r="A195" s="34" t="s">
        <v>125</v>
      </c>
      <c r="B195" s="35">
        <v>257</v>
      </c>
      <c r="C195" s="36" t="s">
        <v>70</v>
      </c>
      <c r="D195" s="36" t="s">
        <v>11</v>
      </c>
      <c r="E195" s="36" t="s">
        <v>126</v>
      </c>
      <c r="F195" s="52"/>
      <c r="G195" s="27">
        <f>G196</f>
        <v>14362.5</v>
      </c>
      <c r="H195" s="60"/>
      <c r="I195" s="61"/>
      <c r="J195" s="27">
        <f>J196</f>
        <v>14362.5</v>
      </c>
    </row>
    <row r="196" spans="1:10" s="10" customFormat="1" ht="25.5">
      <c r="A196" s="70" t="s">
        <v>239</v>
      </c>
      <c r="B196" s="71">
        <v>257</v>
      </c>
      <c r="C196" s="72" t="s">
        <v>70</v>
      </c>
      <c r="D196" s="72" t="s">
        <v>11</v>
      </c>
      <c r="E196" s="72" t="s">
        <v>126</v>
      </c>
      <c r="F196" s="73" t="s">
        <v>230</v>
      </c>
      <c r="G196" s="74">
        <v>14362.5</v>
      </c>
      <c r="H196" s="75"/>
      <c r="I196" s="76"/>
      <c r="J196" s="74">
        <v>14362.5</v>
      </c>
    </row>
    <row r="197" spans="1:10" s="10" customFormat="1" ht="15.75" customHeight="1">
      <c r="A197" s="34" t="s">
        <v>176</v>
      </c>
      <c r="B197" s="35">
        <v>257</v>
      </c>
      <c r="C197" s="36" t="s">
        <v>70</v>
      </c>
      <c r="D197" s="36" t="s">
        <v>70</v>
      </c>
      <c r="E197" s="33"/>
      <c r="F197" s="52"/>
      <c r="G197" s="27">
        <f>G198</f>
        <v>2087.3</v>
      </c>
      <c r="H197" s="60"/>
      <c r="I197" s="61"/>
      <c r="J197" s="27">
        <f>J198</f>
        <v>2087.3</v>
      </c>
    </row>
    <row r="198" spans="1:10" s="10" customFormat="1" ht="15.75" customHeight="1">
      <c r="A198" s="34" t="s">
        <v>217</v>
      </c>
      <c r="B198" s="35">
        <v>257</v>
      </c>
      <c r="C198" s="36" t="s">
        <v>70</v>
      </c>
      <c r="D198" s="36" t="s">
        <v>70</v>
      </c>
      <c r="E198" s="36" t="s">
        <v>35</v>
      </c>
      <c r="F198" s="52"/>
      <c r="G198" s="27">
        <f>G199+G201+G203+G205+G207+G209</f>
        <v>2087.3</v>
      </c>
      <c r="H198" s="60"/>
      <c r="I198" s="61"/>
      <c r="J198" s="27">
        <f>J199+J201+J203+J205+J207+J209</f>
        <v>2087.3</v>
      </c>
    </row>
    <row r="199" spans="1:10" s="10" customFormat="1" ht="51.75" customHeight="1">
      <c r="A199" s="40" t="s">
        <v>248</v>
      </c>
      <c r="B199" s="35">
        <v>257</v>
      </c>
      <c r="C199" s="36" t="s">
        <v>70</v>
      </c>
      <c r="D199" s="36" t="s">
        <v>70</v>
      </c>
      <c r="E199" s="36" t="s">
        <v>127</v>
      </c>
      <c r="F199" s="52"/>
      <c r="G199" s="27">
        <f>G200</f>
        <v>200</v>
      </c>
      <c r="H199" s="60"/>
      <c r="I199" s="61"/>
      <c r="J199" s="27">
        <f>J200</f>
        <v>200</v>
      </c>
    </row>
    <row r="200" spans="1:10" s="10" customFormat="1" ht="25.5">
      <c r="A200" s="70" t="s">
        <v>239</v>
      </c>
      <c r="B200" s="71">
        <v>257</v>
      </c>
      <c r="C200" s="72" t="s">
        <v>70</v>
      </c>
      <c r="D200" s="72" t="s">
        <v>70</v>
      </c>
      <c r="E200" s="72" t="s">
        <v>127</v>
      </c>
      <c r="F200" s="73" t="s">
        <v>230</v>
      </c>
      <c r="G200" s="74">
        <f>374.3-174.3</f>
        <v>200</v>
      </c>
      <c r="H200" s="75"/>
      <c r="I200" s="76"/>
      <c r="J200" s="74">
        <f>374.3-174.3</f>
        <v>200</v>
      </c>
    </row>
    <row r="201" spans="1:10" s="10" customFormat="1" ht="28.5" customHeight="1">
      <c r="A201" s="34" t="s">
        <v>213</v>
      </c>
      <c r="B201" s="35">
        <v>257</v>
      </c>
      <c r="C201" s="36" t="s">
        <v>70</v>
      </c>
      <c r="D201" s="36" t="s">
        <v>70</v>
      </c>
      <c r="E201" s="36" t="s">
        <v>128</v>
      </c>
      <c r="F201" s="52"/>
      <c r="G201" s="27">
        <f>G202</f>
        <v>100</v>
      </c>
      <c r="H201" s="60"/>
      <c r="I201" s="61"/>
      <c r="J201" s="27">
        <f>J202</f>
        <v>100</v>
      </c>
    </row>
    <row r="202" spans="1:10" s="10" customFormat="1" ht="25.5">
      <c r="A202" s="70" t="s">
        <v>239</v>
      </c>
      <c r="B202" s="71">
        <v>257</v>
      </c>
      <c r="C202" s="72" t="s">
        <v>70</v>
      </c>
      <c r="D202" s="72" t="s">
        <v>70</v>
      </c>
      <c r="E202" s="72" t="s">
        <v>128</v>
      </c>
      <c r="F202" s="73" t="s">
        <v>230</v>
      </c>
      <c r="G202" s="74">
        <f>299-199</f>
        <v>100</v>
      </c>
      <c r="H202" s="75"/>
      <c r="I202" s="76"/>
      <c r="J202" s="74">
        <f>299-199</f>
        <v>100</v>
      </c>
    </row>
    <row r="203" spans="1:10" s="10" customFormat="1" ht="23.25" customHeight="1">
      <c r="A203" s="34" t="s">
        <v>214</v>
      </c>
      <c r="B203" s="35">
        <v>257</v>
      </c>
      <c r="C203" s="36" t="s">
        <v>70</v>
      </c>
      <c r="D203" s="36" t="s">
        <v>70</v>
      </c>
      <c r="E203" s="36" t="s">
        <v>129</v>
      </c>
      <c r="F203" s="52"/>
      <c r="G203" s="27">
        <f>G204</f>
        <v>1386</v>
      </c>
      <c r="H203" s="60"/>
      <c r="I203" s="61"/>
      <c r="J203" s="27">
        <f>J204</f>
        <v>1386</v>
      </c>
    </row>
    <row r="204" spans="1:10" s="10" customFormat="1" ht="25.5">
      <c r="A204" s="70" t="s">
        <v>239</v>
      </c>
      <c r="B204" s="71">
        <v>257</v>
      </c>
      <c r="C204" s="72" t="s">
        <v>70</v>
      </c>
      <c r="D204" s="72" t="s">
        <v>70</v>
      </c>
      <c r="E204" s="72" t="s">
        <v>129</v>
      </c>
      <c r="F204" s="73" t="s">
        <v>230</v>
      </c>
      <c r="G204" s="74">
        <v>1386</v>
      </c>
      <c r="H204" s="75"/>
      <c r="I204" s="76"/>
      <c r="J204" s="74">
        <v>1386</v>
      </c>
    </row>
    <row r="205" spans="1:10" s="10" customFormat="1" ht="31.5" customHeight="1">
      <c r="A205" s="34" t="s">
        <v>215</v>
      </c>
      <c r="B205" s="35">
        <v>257</v>
      </c>
      <c r="C205" s="36" t="s">
        <v>70</v>
      </c>
      <c r="D205" s="36" t="s">
        <v>70</v>
      </c>
      <c r="E205" s="36" t="s">
        <v>130</v>
      </c>
      <c r="F205" s="52"/>
      <c r="G205" s="27">
        <f>G206</f>
        <v>118.7</v>
      </c>
      <c r="H205" s="60"/>
      <c r="I205" s="61"/>
      <c r="J205" s="27">
        <f>J206</f>
        <v>118.7</v>
      </c>
    </row>
    <row r="206" spans="1:10" s="10" customFormat="1" ht="25.5">
      <c r="A206" s="70" t="s">
        <v>239</v>
      </c>
      <c r="B206" s="71">
        <v>257</v>
      </c>
      <c r="C206" s="72" t="s">
        <v>70</v>
      </c>
      <c r="D206" s="72" t="s">
        <v>70</v>
      </c>
      <c r="E206" s="72" t="s">
        <v>130</v>
      </c>
      <c r="F206" s="73" t="s">
        <v>230</v>
      </c>
      <c r="G206" s="74">
        <v>118.7</v>
      </c>
      <c r="H206" s="75"/>
      <c r="I206" s="76"/>
      <c r="J206" s="74">
        <v>118.7</v>
      </c>
    </row>
    <row r="207" spans="1:10" s="10" customFormat="1" ht="28.5" customHeight="1">
      <c r="A207" s="34" t="s">
        <v>251</v>
      </c>
      <c r="B207" s="35">
        <v>257</v>
      </c>
      <c r="C207" s="36" t="s">
        <v>70</v>
      </c>
      <c r="D207" s="36" t="s">
        <v>70</v>
      </c>
      <c r="E207" s="36" t="s">
        <v>131</v>
      </c>
      <c r="F207" s="52"/>
      <c r="G207" s="27">
        <f>G208</f>
        <v>134.3</v>
      </c>
      <c r="H207" s="60"/>
      <c r="I207" s="61"/>
      <c r="J207" s="27">
        <f>J208</f>
        <v>134.3</v>
      </c>
    </row>
    <row r="208" spans="1:10" s="10" customFormat="1" ht="25.5">
      <c r="A208" s="70" t="s">
        <v>239</v>
      </c>
      <c r="B208" s="71">
        <v>257</v>
      </c>
      <c r="C208" s="72" t="s">
        <v>70</v>
      </c>
      <c r="D208" s="72" t="s">
        <v>70</v>
      </c>
      <c r="E208" s="72" t="s">
        <v>131</v>
      </c>
      <c r="F208" s="73" t="s">
        <v>230</v>
      </c>
      <c r="G208" s="74">
        <f>334.3-200</f>
        <v>134.3</v>
      </c>
      <c r="H208" s="75"/>
      <c r="I208" s="76"/>
      <c r="J208" s="74">
        <f>334.3-200</f>
        <v>134.3</v>
      </c>
    </row>
    <row r="209" spans="1:10" s="10" customFormat="1" ht="32.25" customHeight="1">
      <c r="A209" s="34" t="s">
        <v>216</v>
      </c>
      <c r="B209" s="35">
        <v>257</v>
      </c>
      <c r="C209" s="36" t="s">
        <v>70</v>
      </c>
      <c r="D209" s="36" t="s">
        <v>70</v>
      </c>
      <c r="E209" s="36" t="s">
        <v>132</v>
      </c>
      <c r="F209" s="52"/>
      <c r="G209" s="27">
        <f>G210</f>
        <v>148.3</v>
      </c>
      <c r="H209" s="60"/>
      <c r="I209" s="61"/>
      <c r="J209" s="27">
        <f>J210</f>
        <v>148.3</v>
      </c>
    </row>
    <row r="210" spans="1:10" s="10" customFormat="1" ht="25.5">
      <c r="A210" s="70" t="s">
        <v>239</v>
      </c>
      <c r="B210" s="71">
        <v>257</v>
      </c>
      <c r="C210" s="72" t="s">
        <v>70</v>
      </c>
      <c r="D210" s="72" t="s">
        <v>70</v>
      </c>
      <c r="E210" s="72" t="s">
        <v>132</v>
      </c>
      <c r="F210" s="73" t="s">
        <v>230</v>
      </c>
      <c r="G210" s="74">
        <f>248.3-100</f>
        <v>148.3</v>
      </c>
      <c r="H210" s="75"/>
      <c r="I210" s="76"/>
      <c r="J210" s="74">
        <f>248.3-100</f>
        <v>148.3</v>
      </c>
    </row>
    <row r="211" spans="1:10" s="10" customFormat="1" ht="15.75" customHeight="1">
      <c r="A211" s="34" t="s">
        <v>45</v>
      </c>
      <c r="B211" s="35">
        <v>257</v>
      </c>
      <c r="C211" s="36" t="s">
        <v>25</v>
      </c>
      <c r="D211" s="36" t="s">
        <v>12</v>
      </c>
      <c r="E211" s="33"/>
      <c r="F211" s="52"/>
      <c r="G211" s="27">
        <f>G212</f>
        <v>200</v>
      </c>
      <c r="H211" s="60"/>
      <c r="I211" s="61"/>
      <c r="J211" s="27">
        <f>J212</f>
        <v>200</v>
      </c>
    </row>
    <row r="212" spans="1:10" s="10" customFormat="1" ht="30" customHeight="1">
      <c r="A212" s="34" t="s">
        <v>85</v>
      </c>
      <c r="B212" s="35">
        <v>257</v>
      </c>
      <c r="C212" s="36" t="s">
        <v>25</v>
      </c>
      <c r="D212" s="36" t="s">
        <v>13</v>
      </c>
      <c r="E212" s="36" t="s">
        <v>265</v>
      </c>
      <c r="F212" s="53"/>
      <c r="G212" s="27">
        <f>G213</f>
        <v>200</v>
      </c>
      <c r="H212" s="58"/>
      <c r="I212" s="59"/>
      <c r="J212" s="27">
        <f>J213</f>
        <v>200</v>
      </c>
    </row>
    <row r="213" spans="1:10" s="10" customFormat="1" ht="15.75" customHeight="1">
      <c r="A213" s="70" t="s">
        <v>241</v>
      </c>
      <c r="B213" s="71">
        <v>257</v>
      </c>
      <c r="C213" s="72" t="s">
        <v>25</v>
      </c>
      <c r="D213" s="72" t="s">
        <v>13</v>
      </c>
      <c r="E213" s="72" t="s">
        <v>265</v>
      </c>
      <c r="F213" s="73" t="s">
        <v>227</v>
      </c>
      <c r="G213" s="74">
        <v>200</v>
      </c>
      <c r="H213" s="75"/>
      <c r="I213" s="76"/>
      <c r="J213" s="74">
        <v>200</v>
      </c>
    </row>
    <row r="214" spans="1:10" s="10" customFormat="1" ht="15.75">
      <c r="A214" s="34" t="s">
        <v>95</v>
      </c>
      <c r="B214" s="36" t="s">
        <v>63</v>
      </c>
      <c r="C214" s="36" t="s">
        <v>79</v>
      </c>
      <c r="D214" s="36" t="s">
        <v>12</v>
      </c>
      <c r="E214" s="36"/>
      <c r="F214" s="52"/>
      <c r="G214" s="62">
        <f>G215</f>
        <v>2000</v>
      </c>
      <c r="H214" s="63"/>
      <c r="I214" s="64"/>
      <c r="J214" s="62">
        <f>J215</f>
        <v>3502</v>
      </c>
    </row>
    <row r="215" spans="1:10" s="10" customFormat="1" ht="15.75">
      <c r="A215" s="34" t="s">
        <v>96</v>
      </c>
      <c r="B215" s="36" t="s">
        <v>63</v>
      </c>
      <c r="C215" s="36" t="s">
        <v>79</v>
      </c>
      <c r="D215" s="36" t="s">
        <v>40</v>
      </c>
      <c r="E215" s="36"/>
      <c r="F215" s="52"/>
      <c r="G215" s="62">
        <f>G216</f>
        <v>2000</v>
      </c>
      <c r="H215" s="63"/>
      <c r="I215" s="64"/>
      <c r="J215" s="62">
        <f>J216</f>
        <v>3502</v>
      </c>
    </row>
    <row r="216" spans="1:10" s="11" customFormat="1" ht="25.5">
      <c r="A216" s="70" t="s">
        <v>239</v>
      </c>
      <c r="B216" s="72" t="s">
        <v>63</v>
      </c>
      <c r="C216" s="72" t="s">
        <v>79</v>
      </c>
      <c r="D216" s="72" t="s">
        <v>40</v>
      </c>
      <c r="E216" s="72" t="s">
        <v>97</v>
      </c>
      <c r="F216" s="73" t="s">
        <v>230</v>
      </c>
      <c r="G216" s="86">
        <f>3502-1502</f>
        <v>2000</v>
      </c>
      <c r="H216" s="87"/>
      <c r="I216" s="88"/>
      <c r="J216" s="86">
        <v>3502</v>
      </c>
    </row>
    <row r="217" spans="1:10" s="11" customFormat="1" ht="15.75">
      <c r="A217" s="37" t="s">
        <v>228</v>
      </c>
      <c r="B217" s="36" t="s">
        <v>231</v>
      </c>
      <c r="C217" s="33"/>
      <c r="D217" s="33"/>
      <c r="E217" s="33"/>
      <c r="F217" s="52"/>
      <c r="G217" s="62">
        <f>G218</f>
        <v>758.73</v>
      </c>
      <c r="H217" s="66"/>
      <c r="I217" s="67"/>
      <c r="J217" s="62">
        <f>J218</f>
        <v>758.73</v>
      </c>
    </row>
    <row r="218" spans="1:10" s="11" customFormat="1" ht="25.5">
      <c r="A218" s="41" t="s">
        <v>54</v>
      </c>
      <c r="B218" s="36" t="s">
        <v>231</v>
      </c>
      <c r="C218" s="36" t="s">
        <v>11</v>
      </c>
      <c r="D218" s="36" t="s">
        <v>27</v>
      </c>
      <c r="E218" s="33"/>
      <c r="F218" s="52"/>
      <c r="G218" s="65">
        <f>G219</f>
        <v>758.73</v>
      </c>
      <c r="H218" s="66"/>
      <c r="I218" s="67"/>
      <c r="J218" s="65">
        <f>J219</f>
        <v>758.73</v>
      </c>
    </row>
    <row r="219" spans="1:10" s="11" customFormat="1" ht="25.5">
      <c r="A219" s="42" t="s">
        <v>56</v>
      </c>
      <c r="B219" s="36" t="s">
        <v>231</v>
      </c>
      <c r="C219" s="36" t="s">
        <v>11</v>
      </c>
      <c r="D219" s="36" t="s">
        <v>27</v>
      </c>
      <c r="E219" s="33" t="s">
        <v>14</v>
      </c>
      <c r="F219" s="52"/>
      <c r="G219" s="65">
        <f>G220</f>
        <v>758.73</v>
      </c>
      <c r="H219" s="66"/>
      <c r="I219" s="67"/>
      <c r="J219" s="65">
        <f>J220</f>
        <v>758.73</v>
      </c>
    </row>
    <row r="220" spans="1:10" s="11" customFormat="1" ht="15.75">
      <c r="A220" s="41" t="s">
        <v>15</v>
      </c>
      <c r="B220" s="36" t="s">
        <v>231</v>
      </c>
      <c r="C220" s="36" t="s">
        <v>11</v>
      </c>
      <c r="D220" s="36" t="s">
        <v>27</v>
      </c>
      <c r="E220" s="36" t="s">
        <v>16</v>
      </c>
      <c r="F220" s="53"/>
      <c r="G220" s="62">
        <f>G221+G222</f>
        <v>758.73</v>
      </c>
      <c r="H220" s="66"/>
      <c r="I220" s="67"/>
      <c r="J220" s="62">
        <f>J221+J222</f>
        <v>758.73</v>
      </c>
    </row>
    <row r="221" spans="1:10" s="11" customFormat="1" ht="51">
      <c r="A221" s="89" t="s">
        <v>236</v>
      </c>
      <c r="B221" s="83" t="s">
        <v>231</v>
      </c>
      <c r="C221" s="83" t="s">
        <v>11</v>
      </c>
      <c r="D221" s="83" t="s">
        <v>27</v>
      </c>
      <c r="E221" s="72" t="s">
        <v>16</v>
      </c>
      <c r="F221" s="73" t="s">
        <v>225</v>
      </c>
      <c r="G221" s="86">
        <v>733.73</v>
      </c>
      <c r="H221" s="87"/>
      <c r="I221" s="88"/>
      <c r="J221" s="86">
        <v>733.73</v>
      </c>
    </row>
    <row r="222" spans="1:10" s="11" customFormat="1" ht="25.5">
      <c r="A222" s="89" t="s">
        <v>237</v>
      </c>
      <c r="B222" s="83" t="s">
        <v>231</v>
      </c>
      <c r="C222" s="83" t="s">
        <v>11</v>
      </c>
      <c r="D222" s="83" t="s">
        <v>27</v>
      </c>
      <c r="E222" s="72" t="s">
        <v>16</v>
      </c>
      <c r="F222" s="73" t="s">
        <v>226</v>
      </c>
      <c r="G222" s="86">
        <v>25</v>
      </c>
      <c r="H222" s="87"/>
      <c r="I222" s="88"/>
      <c r="J222" s="86">
        <v>25</v>
      </c>
    </row>
    <row r="223" spans="1:10" s="10" customFormat="1" ht="57">
      <c r="A223" s="37" t="s">
        <v>191</v>
      </c>
      <c r="B223" s="35">
        <v>258</v>
      </c>
      <c r="C223" s="36"/>
      <c r="D223" s="36"/>
      <c r="E223" s="36"/>
      <c r="F223" s="53"/>
      <c r="G223" s="27">
        <f>G224+G247</f>
        <v>63434.009999999995</v>
      </c>
      <c r="H223" s="58"/>
      <c r="I223" s="59"/>
      <c r="J223" s="27">
        <f>J224+J247</f>
        <v>63433.99999999999</v>
      </c>
    </row>
    <row r="224" spans="1:10" s="10" customFormat="1" ht="15.75">
      <c r="A224" s="34" t="s">
        <v>91</v>
      </c>
      <c r="B224" s="35">
        <v>258</v>
      </c>
      <c r="C224" s="36" t="s">
        <v>92</v>
      </c>
      <c r="D224" s="36" t="s">
        <v>12</v>
      </c>
      <c r="E224" s="36"/>
      <c r="F224" s="53"/>
      <c r="G224" s="27">
        <f>G225+G228+G243</f>
        <v>61843.60999999999</v>
      </c>
      <c r="H224" s="58"/>
      <c r="I224" s="59"/>
      <c r="J224" s="27">
        <f>J225+J228+J243</f>
        <v>61843.59999999999</v>
      </c>
    </row>
    <row r="225" spans="1:10" s="11" customFormat="1" ht="15.75">
      <c r="A225" s="34" t="s">
        <v>98</v>
      </c>
      <c r="B225" s="35">
        <v>258</v>
      </c>
      <c r="C225" s="36" t="s">
        <v>92</v>
      </c>
      <c r="D225" s="36" t="s">
        <v>11</v>
      </c>
      <c r="E225" s="36"/>
      <c r="F225" s="53"/>
      <c r="G225" s="27">
        <f>G226</f>
        <v>194.2</v>
      </c>
      <c r="H225" s="58"/>
      <c r="I225" s="59"/>
      <c r="J225" s="27">
        <f>J226</f>
        <v>194.2</v>
      </c>
    </row>
    <row r="226" spans="1:10" s="11" customFormat="1" ht="25.5">
      <c r="A226" s="34" t="s">
        <v>177</v>
      </c>
      <c r="B226" s="35">
        <v>258</v>
      </c>
      <c r="C226" s="36" t="s">
        <v>92</v>
      </c>
      <c r="D226" s="36" t="s">
        <v>11</v>
      </c>
      <c r="E226" s="36" t="s">
        <v>99</v>
      </c>
      <c r="F226" s="52"/>
      <c r="G226" s="27">
        <f>G227</f>
        <v>194.2</v>
      </c>
      <c r="H226" s="60"/>
      <c r="I226" s="61"/>
      <c r="J226" s="27">
        <f>J227</f>
        <v>194.2</v>
      </c>
    </row>
    <row r="227" spans="1:10" s="11" customFormat="1" ht="15.75">
      <c r="A227" s="70" t="s">
        <v>241</v>
      </c>
      <c r="B227" s="32">
        <v>258</v>
      </c>
      <c r="C227" s="72" t="s">
        <v>92</v>
      </c>
      <c r="D227" s="72" t="s">
        <v>11</v>
      </c>
      <c r="E227" s="72" t="s">
        <v>99</v>
      </c>
      <c r="F227" s="73" t="s">
        <v>227</v>
      </c>
      <c r="G227" s="74">
        <v>194.2</v>
      </c>
      <c r="H227" s="75"/>
      <c r="I227" s="76"/>
      <c r="J227" s="74">
        <v>194.2</v>
      </c>
    </row>
    <row r="228" spans="1:10" s="10" customFormat="1" ht="15.75">
      <c r="A228" s="34" t="s">
        <v>100</v>
      </c>
      <c r="B228" s="35">
        <v>258</v>
      </c>
      <c r="C228" s="36" t="s">
        <v>92</v>
      </c>
      <c r="D228" s="36" t="s">
        <v>51</v>
      </c>
      <c r="E228" s="36"/>
      <c r="F228" s="53"/>
      <c r="G228" s="27">
        <f>G229+G234</f>
        <v>61406.409999999996</v>
      </c>
      <c r="H228" s="58"/>
      <c r="I228" s="59"/>
      <c r="J228" s="27">
        <f>J229+J234</f>
        <v>61406.399999999994</v>
      </c>
    </row>
    <row r="229" spans="1:10" s="11" customFormat="1" ht="29.25" customHeight="1">
      <c r="A229" s="34" t="s">
        <v>101</v>
      </c>
      <c r="B229" s="35">
        <v>258</v>
      </c>
      <c r="C229" s="36" t="s">
        <v>92</v>
      </c>
      <c r="D229" s="36" t="s">
        <v>51</v>
      </c>
      <c r="E229" s="36" t="s">
        <v>102</v>
      </c>
      <c r="F229" s="53"/>
      <c r="G229" s="27">
        <f>G231+G233</f>
        <v>46304.2</v>
      </c>
      <c r="H229" s="60"/>
      <c r="I229" s="61"/>
      <c r="J229" s="27">
        <f>J231+J233</f>
        <v>46304.2</v>
      </c>
    </row>
    <row r="230" spans="1:10" s="11" customFormat="1" ht="32.25" customHeight="1">
      <c r="A230" s="34" t="s">
        <v>19</v>
      </c>
      <c r="B230" s="35">
        <v>258</v>
      </c>
      <c r="C230" s="36" t="s">
        <v>92</v>
      </c>
      <c r="D230" s="36" t="s">
        <v>51</v>
      </c>
      <c r="E230" s="36" t="s">
        <v>103</v>
      </c>
      <c r="F230" s="53"/>
      <c r="G230" s="27">
        <f>G231</f>
        <v>1800</v>
      </c>
      <c r="H230" s="60"/>
      <c r="I230" s="61"/>
      <c r="J230" s="27">
        <f>J231</f>
        <v>1800</v>
      </c>
    </row>
    <row r="231" spans="1:10" s="11" customFormat="1" ht="20.25" customHeight="1">
      <c r="A231" s="70" t="s">
        <v>238</v>
      </c>
      <c r="B231" s="71">
        <v>258</v>
      </c>
      <c r="C231" s="72" t="s">
        <v>92</v>
      </c>
      <c r="D231" s="72" t="s">
        <v>51</v>
      </c>
      <c r="E231" s="72" t="s">
        <v>103</v>
      </c>
      <c r="F231" s="73" t="s">
        <v>232</v>
      </c>
      <c r="G231" s="74">
        <v>1800</v>
      </c>
      <c r="H231" s="75"/>
      <c r="I231" s="76"/>
      <c r="J231" s="74">
        <v>1800</v>
      </c>
    </row>
    <row r="232" spans="1:10" s="11" customFormat="1" ht="25.5">
      <c r="A232" s="34" t="s">
        <v>104</v>
      </c>
      <c r="B232" s="35">
        <v>258</v>
      </c>
      <c r="C232" s="36" t="s">
        <v>92</v>
      </c>
      <c r="D232" s="36" t="s">
        <v>51</v>
      </c>
      <c r="E232" s="36" t="s">
        <v>105</v>
      </c>
      <c r="F232" s="52"/>
      <c r="G232" s="27">
        <f>G233</f>
        <v>44504.2</v>
      </c>
      <c r="H232" s="60"/>
      <c r="I232" s="61"/>
      <c r="J232" s="27">
        <f>J233</f>
        <v>44504.2</v>
      </c>
    </row>
    <row r="233" spans="1:10" s="11" customFormat="1" ht="51">
      <c r="A233" s="70" t="s">
        <v>236</v>
      </c>
      <c r="B233" s="71">
        <v>258</v>
      </c>
      <c r="C233" s="72" t="s">
        <v>92</v>
      </c>
      <c r="D233" s="72" t="s">
        <v>51</v>
      </c>
      <c r="E233" s="72" t="s">
        <v>105</v>
      </c>
      <c r="F233" s="73" t="s">
        <v>225</v>
      </c>
      <c r="G233" s="74">
        <v>44504.2</v>
      </c>
      <c r="H233" s="75"/>
      <c r="I233" s="76"/>
      <c r="J233" s="74">
        <v>44504.2</v>
      </c>
    </row>
    <row r="234" spans="1:10" s="13" customFormat="1" ht="18" customHeight="1">
      <c r="A234" s="34" t="s">
        <v>217</v>
      </c>
      <c r="B234" s="35">
        <v>258</v>
      </c>
      <c r="C234" s="36" t="s">
        <v>92</v>
      </c>
      <c r="D234" s="36" t="s">
        <v>51</v>
      </c>
      <c r="E234" s="36" t="s">
        <v>35</v>
      </c>
      <c r="F234" s="53"/>
      <c r="G234" s="27">
        <f>G235+G237+G239+G241</f>
        <v>15102.21</v>
      </c>
      <c r="H234" s="58"/>
      <c r="I234" s="59"/>
      <c r="J234" s="27">
        <f>J235+J237+J239+J241</f>
        <v>15102.2</v>
      </c>
    </row>
    <row r="235" spans="1:10" s="13" customFormat="1" ht="30" customHeight="1">
      <c r="A235" s="34" t="s">
        <v>218</v>
      </c>
      <c r="B235" s="35">
        <v>258</v>
      </c>
      <c r="C235" s="36" t="s">
        <v>92</v>
      </c>
      <c r="D235" s="36" t="s">
        <v>51</v>
      </c>
      <c r="E235" s="36" t="s">
        <v>154</v>
      </c>
      <c r="F235" s="53"/>
      <c r="G235" s="27">
        <f>G236</f>
        <v>14572.21</v>
      </c>
      <c r="H235" s="58"/>
      <c r="I235" s="59"/>
      <c r="J235" s="27">
        <f>J236</f>
        <v>14572.2</v>
      </c>
    </row>
    <row r="236" spans="1:10" s="13" customFormat="1" ht="51">
      <c r="A236" s="70" t="s">
        <v>236</v>
      </c>
      <c r="B236" s="71">
        <v>258</v>
      </c>
      <c r="C236" s="72" t="s">
        <v>92</v>
      </c>
      <c r="D236" s="72" t="s">
        <v>51</v>
      </c>
      <c r="E236" s="72" t="s">
        <v>154</v>
      </c>
      <c r="F236" s="73" t="s">
        <v>225</v>
      </c>
      <c r="G236" s="74">
        <f>18695-4122.79</f>
        <v>14572.21</v>
      </c>
      <c r="H236" s="77"/>
      <c r="I236" s="78"/>
      <c r="J236" s="74">
        <f>18695-4122.8</f>
        <v>14572.2</v>
      </c>
    </row>
    <row r="237" spans="1:10" s="11" customFormat="1" ht="30" customHeight="1">
      <c r="A237" s="34" t="s">
        <v>219</v>
      </c>
      <c r="B237" s="36" t="s">
        <v>107</v>
      </c>
      <c r="C237" s="36" t="s">
        <v>92</v>
      </c>
      <c r="D237" s="36" t="s">
        <v>51</v>
      </c>
      <c r="E237" s="36" t="s">
        <v>108</v>
      </c>
      <c r="F237" s="54"/>
      <c r="G237" s="27">
        <f>G238</f>
        <v>300</v>
      </c>
      <c r="H237" s="58"/>
      <c r="I237" s="68"/>
      <c r="J237" s="27">
        <f>J238</f>
        <v>300</v>
      </c>
    </row>
    <row r="238" spans="1:10" s="11" customFormat="1" ht="25.5">
      <c r="A238" s="70" t="s">
        <v>237</v>
      </c>
      <c r="B238" s="72" t="s">
        <v>107</v>
      </c>
      <c r="C238" s="72" t="s">
        <v>92</v>
      </c>
      <c r="D238" s="72" t="s">
        <v>51</v>
      </c>
      <c r="E238" s="72" t="s">
        <v>108</v>
      </c>
      <c r="F238" s="90" t="s">
        <v>226</v>
      </c>
      <c r="G238" s="74">
        <f>500-200</f>
        <v>300</v>
      </c>
      <c r="H238" s="75"/>
      <c r="I238" s="91"/>
      <c r="J238" s="74">
        <f>500-200</f>
        <v>300</v>
      </c>
    </row>
    <row r="239" spans="1:10" s="11" customFormat="1" ht="26.25" customHeight="1">
      <c r="A239" s="34" t="s">
        <v>220</v>
      </c>
      <c r="B239" s="36" t="s">
        <v>107</v>
      </c>
      <c r="C239" s="36" t="s">
        <v>92</v>
      </c>
      <c r="D239" s="36" t="s">
        <v>51</v>
      </c>
      <c r="E239" s="36" t="s">
        <v>109</v>
      </c>
      <c r="F239" s="54"/>
      <c r="G239" s="27">
        <f>G240</f>
        <v>50</v>
      </c>
      <c r="H239" s="58"/>
      <c r="I239" s="68"/>
      <c r="J239" s="27">
        <f>J240</f>
        <v>50</v>
      </c>
    </row>
    <row r="240" spans="1:10" s="11" customFormat="1" ht="25.5">
      <c r="A240" s="70" t="s">
        <v>237</v>
      </c>
      <c r="B240" s="72" t="s">
        <v>107</v>
      </c>
      <c r="C240" s="72" t="s">
        <v>92</v>
      </c>
      <c r="D240" s="72" t="s">
        <v>51</v>
      </c>
      <c r="E240" s="72" t="s">
        <v>109</v>
      </c>
      <c r="F240" s="90" t="s">
        <v>226</v>
      </c>
      <c r="G240" s="74">
        <f>100-50</f>
        <v>50</v>
      </c>
      <c r="H240" s="75"/>
      <c r="I240" s="91"/>
      <c r="J240" s="74">
        <f>100-50</f>
        <v>50</v>
      </c>
    </row>
    <row r="241" spans="1:10" s="11" customFormat="1" ht="32.25" customHeight="1">
      <c r="A241" s="34" t="s">
        <v>221</v>
      </c>
      <c r="B241" s="36" t="s">
        <v>107</v>
      </c>
      <c r="C241" s="36" t="s">
        <v>92</v>
      </c>
      <c r="D241" s="36" t="s">
        <v>51</v>
      </c>
      <c r="E241" s="36" t="s">
        <v>110</v>
      </c>
      <c r="F241" s="54"/>
      <c r="G241" s="27">
        <f>G242</f>
        <v>180</v>
      </c>
      <c r="H241" s="58"/>
      <c r="I241" s="69"/>
      <c r="J241" s="27">
        <f>J242</f>
        <v>180</v>
      </c>
    </row>
    <row r="242" spans="1:10" s="11" customFormat="1" ht="25.5">
      <c r="A242" s="70" t="s">
        <v>237</v>
      </c>
      <c r="B242" s="72" t="s">
        <v>107</v>
      </c>
      <c r="C242" s="72" t="s">
        <v>92</v>
      </c>
      <c r="D242" s="72" t="s">
        <v>51</v>
      </c>
      <c r="E242" s="72" t="s">
        <v>110</v>
      </c>
      <c r="F242" s="90" t="s">
        <v>226</v>
      </c>
      <c r="G242" s="74">
        <f>330-150</f>
        <v>180</v>
      </c>
      <c r="H242" s="75"/>
      <c r="I242" s="91"/>
      <c r="J242" s="74">
        <f>330-150</f>
        <v>180</v>
      </c>
    </row>
    <row r="243" spans="1:10" s="10" customFormat="1" ht="15.75" customHeight="1">
      <c r="A243" s="34" t="s">
        <v>111</v>
      </c>
      <c r="B243" s="35">
        <v>258</v>
      </c>
      <c r="C243" s="36" t="s">
        <v>92</v>
      </c>
      <c r="D243" s="36" t="s">
        <v>92</v>
      </c>
      <c r="E243" s="36"/>
      <c r="F243" s="53"/>
      <c r="G243" s="27">
        <f>G244</f>
        <v>243</v>
      </c>
      <c r="H243" s="58"/>
      <c r="I243" s="59"/>
      <c r="J243" s="27">
        <f>J244</f>
        <v>243</v>
      </c>
    </row>
    <row r="244" spans="1:10" s="10" customFormat="1" ht="17.25" customHeight="1">
      <c r="A244" s="34" t="s">
        <v>202</v>
      </c>
      <c r="B244" s="35">
        <v>258</v>
      </c>
      <c r="C244" s="36" t="s">
        <v>92</v>
      </c>
      <c r="D244" s="36" t="s">
        <v>92</v>
      </c>
      <c r="E244" s="36" t="s">
        <v>35</v>
      </c>
      <c r="F244" s="53"/>
      <c r="G244" s="27">
        <f>G245</f>
        <v>243</v>
      </c>
      <c r="H244" s="58"/>
      <c r="I244" s="59"/>
      <c r="J244" s="27">
        <f>J245</f>
        <v>243</v>
      </c>
    </row>
    <row r="245" spans="1:10" s="11" customFormat="1" ht="25.5">
      <c r="A245" s="34" t="s">
        <v>222</v>
      </c>
      <c r="B245" s="35">
        <v>258</v>
      </c>
      <c r="C245" s="36" t="s">
        <v>92</v>
      </c>
      <c r="D245" s="36" t="s">
        <v>92</v>
      </c>
      <c r="E245" s="36" t="s">
        <v>112</v>
      </c>
      <c r="F245" s="53"/>
      <c r="G245" s="27">
        <f>G246</f>
        <v>243</v>
      </c>
      <c r="H245" s="60"/>
      <c r="I245" s="61"/>
      <c r="J245" s="27">
        <f>J246</f>
        <v>243</v>
      </c>
    </row>
    <row r="246" spans="1:10" s="11" customFormat="1" ht="25.5">
      <c r="A246" s="70" t="s">
        <v>237</v>
      </c>
      <c r="B246" s="71">
        <v>258</v>
      </c>
      <c r="C246" s="72" t="s">
        <v>92</v>
      </c>
      <c r="D246" s="72" t="s">
        <v>92</v>
      </c>
      <c r="E246" s="72" t="s">
        <v>112</v>
      </c>
      <c r="F246" s="73" t="s">
        <v>226</v>
      </c>
      <c r="G246" s="74">
        <v>243</v>
      </c>
      <c r="H246" s="75"/>
      <c r="I246" s="76"/>
      <c r="J246" s="74">
        <v>243</v>
      </c>
    </row>
    <row r="247" spans="1:10" s="10" customFormat="1" ht="15.75">
      <c r="A247" s="34" t="s">
        <v>166</v>
      </c>
      <c r="B247" s="35">
        <v>258</v>
      </c>
      <c r="C247" s="36" t="s">
        <v>25</v>
      </c>
      <c r="D247" s="36" t="s">
        <v>40</v>
      </c>
      <c r="E247" s="36"/>
      <c r="F247" s="53"/>
      <c r="G247" s="27">
        <f>G248</f>
        <v>1590.4</v>
      </c>
      <c r="H247" s="58"/>
      <c r="I247" s="59"/>
      <c r="J247" s="27">
        <f>J248</f>
        <v>1590.4</v>
      </c>
    </row>
    <row r="248" spans="1:10" s="10" customFormat="1" ht="15" customHeight="1">
      <c r="A248" s="34" t="s">
        <v>178</v>
      </c>
      <c r="B248" s="35">
        <v>258</v>
      </c>
      <c r="C248" s="36" t="s">
        <v>25</v>
      </c>
      <c r="D248" s="36" t="s">
        <v>40</v>
      </c>
      <c r="E248" s="36" t="s">
        <v>106</v>
      </c>
      <c r="F248" s="53"/>
      <c r="G248" s="27">
        <f>G249</f>
        <v>1590.4</v>
      </c>
      <c r="H248" s="58"/>
      <c r="I248" s="59"/>
      <c r="J248" s="27">
        <f>J249</f>
        <v>1590.4</v>
      </c>
    </row>
    <row r="249" spans="1:10" s="11" customFormat="1" ht="51">
      <c r="A249" s="34" t="s">
        <v>252</v>
      </c>
      <c r="B249" s="35">
        <v>258</v>
      </c>
      <c r="C249" s="36" t="s">
        <v>25</v>
      </c>
      <c r="D249" s="36" t="s">
        <v>40</v>
      </c>
      <c r="E249" s="36" t="s">
        <v>113</v>
      </c>
      <c r="F249" s="53"/>
      <c r="G249" s="27">
        <f>G250</f>
        <v>1590.4</v>
      </c>
      <c r="H249" s="60"/>
      <c r="I249" s="61"/>
      <c r="J249" s="27">
        <f>J250</f>
        <v>1590.4</v>
      </c>
    </row>
    <row r="250" spans="1:10" s="11" customFormat="1" ht="15.75">
      <c r="A250" s="70" t="s">
        <v>241</v>
      </c>
      <c r="B250" s="71">
        <v>258</v>
      </c>
      <c r="C250" s="72" t="s">
        <v>25</v>
      </c>
      <c r="D250" s="72" t="s">
        <v>40</v>
      </c>
      <c r="E250" s="72" t="s">
        <v>113</v>
      </c>
      <c r="F250" s="73" t="s">
        <v>227</v>
      </c>
      <c r="G250" s="74">
        <v>1590.4</v>
      </c>
      <c r="H250" s="75"/>
      <c r="I250" s="76"/>
      <c r="J250" s="74">
        <v>1590.4</v>
      </c>
    </row>
    <row r="251" spans="1:10" s="10" customFormat="1" ht="48" customHeight="1">
      <c r="A251" s="37" t="s">
        <v>192</v>
      </c>
      <c r="B251" s="35">
        <v>252</v>
      </c>
      <c r="C251" s="36"/>
      <c r="D251" s="36"/>
      <c r="E251" s="36"/>
      <c r="F251" s="53"/>
      <c r="G251" s="27">
        <f>G252+G254</f>
        <v>11573.27</v>
      </c>
      <c r="H251" s="58"/>
      <c r="I251" s="59"/>
      <c r="J251" s="27">
        <f>J252+J254</f>
        <v>11573.27</v>
      </c>
    </row>
    <row r="252" spans="1:10" s="10" customFormat="1" ht="25.5">
      <c r="A252" s="34" t="s">
        <v>19</v>
      </c>
      <c r="B252" s="35">
        <v>252</v>
      </c>
      <c r="C252" s="36" t="s">
        <v>92</v>
      </c>
      <c r="D252" s="36" t="s">
        <v>51</v>
      </c>
      <c r="E252" s="36" t="s">
        <v>118</v>
      </c>
      <c r="F252" s="53"/>
      <c r="G252" s="27">
        <f>G253</f>
        <v>45</v>
      </c>
      <c r="H252" s="60"/>
      <c r="I252" s="61"/>
      <c r="J252" s="27">
        <f>J253</f>
        <v>45</v>
      </c>
    </row>
    <row r="253" spans="1:10" s="10" customFormat="1" ht="15.75">
      <c r="A253" s="70" t="s">
        <v>238</v>
      </c>
      <c r="B253" s="71">
        <v>252</v>
      </c>
      <c r="C253" s="72" t="s">
        <v>92</v>
      </c>
      <c r="D253" s="72" t="s">
        <v>51</v>
      </c>
      <c r="E253" s="72" t="s">
        <v>118</v>
      </c>
      <c r="F253" s="73" t="s">
        <v>232</v>
      </c>
      <c r="G253" s="74">
        <v>45</v>
      </c>
      <c r="H253" s="75"/>
      <c r="I253" s="76"/>
      <c r="J253" s="74">
        <v>45</v>
      </c>
    </row>
    <row r="254" spans="1:10" s="10" customFormat="1" ht="18" customHeight="1">
      <c r="A254" s="34" t="s">
        <v>202</v>
      </c>
      <c r="B254" s="35">
        <v>252</v>
      </c>
      <c r="C254" s="36" t="s">
        <v>92</v>
      </c>
      <c r="D254" s="36" t="s">
        <v>51</v>
      </c>
      <c r="E254" s="36" t="s">
        <v>35</v>
      </c>
      <c r="F254" s="53"/>
      <c r="G254" s="27">
        <f>G255</f>
        <v>11528.27</v>
      </c>
      <c r="H254" s="58"/>
      <c r="I254" s="59"/>
      <c r="J254" s="27">
        <f>J255</f>
        <v>11528.27</v>
      </c>
    </row>
    <row r="255" spans="1:10" s="11" customFormat="1" ht="41.25" customHeight="1">
      <c r="A255" s="34" t="s">
        <v>223</v>
      </c>
      <c r="B255" s="35">
        <v>252</v>
      </c>
      <c r="C255" s="36" t="s">
        <v>92</v>
      </c>
      <c r="D255" s="36" t="s">
        <v>51</v>
      </c>
      <c r="E255" s="36" t="s">
        <v>156</v>
      </c>
      <c r="F255" s="53"/>
      <c r="G255" s="27">
        <f>G256+G257</f>
        <v>11528.27</v>
      </c>
      <c r="H255" s="60"/>
      <c r="I255" s="61"/>
      <c r="J255" s="27">
        <f>J256+J257</f>
        <v>11528.27</v>
      </c>
    </row>
    <row r="256" spans="1:10" s="11" customFormat="1" ht="51">
      <c r="A256" s="70" t="s">
        <v>236</v>
      </c>
      <c r="B256" s="71">
        <v>252</v>
      </c>
      <c r="C256" s="72" t="s">
        <v>92</v>
      </c>
      <c r="D256" s="72" t="s">
        <v>51</v>
      </c>
      <c r="E256" s="72" t="s">
        <v>156</v>
      </c>
      <c r="F256" s="73" t="s">
        <v>225</v>
      </c>
      <c r="G256" s="74">
        <v>9187.39</v>
      </c>
      <c r="H256" s="75"/>
      <c r="I256" s="76"/>
      <c r="J256" s="74">
        <v>9187.39</v>
      </c>
    </row>
    <row r="257" spans="1:10" s="11" customFormat="1" ht="25.5">
      <c r="A257" s="70" t="s">
        <v>237</v>
      </c>
      <c r="B257" s="71">
        <v>252</v>
      </c>
      <c r="C257" s="72" t="s">
        <v>92</v>
      </c>
      <c r="D257" s="72" t="s">
        <v>51</v>
      </c>
      <c r="E257" s="72" t="s">
        <v>156</v>
      </c>
      <c r="F257" s="73" t="s">
        <v>226</v>
      </c>
      <c r="G257" s="74">
        <v>2340.88</v>
      </c>
      <c r="H257" s="75"/>
      <c r="I257" s="76"/>
      <c r="J257" s="74">
        <v>2340.88</v>
      </c>
    </row>
    <row r="258" spans="1:10" s="10" customFormat="1" ht="30.75" customHeight="1">
      <c r="A258" s="37" t="s">
        <v>179</v>
      </c>
      <c r="B258" s="35">
        <v>254</v>
      </c>
      <c r="C258" s="36"/>
      <c r="D258" s="36"/>
      <c r="E258" s="36"/>
      <c r="F258" s="53"/>
      <c r="G258" s="27">
        <f>G259+G269+G274</f>
        <v>4491.98</v>
      </c>
      <c r="H258" s="58"/>
      <c r="I258" s="59"/>
      <c r="J258" s="27">
        <f>J259+J269</f>
        <v>4491.98</v>
      </c>
    </row>
    <row r="259" spans="1:10" s="10" customFormat="1" ht="15.75">
      <c r="A259" s="34" t="s">
        <v>10</v>
      </c>
      <c r="B259" s="35">
        <v>254</v>
      </c>
      <c r="C259" s="36" t="s">
        <v>11</v>
      </c>
      <c r="D259" s="36" t="s">
        <v>12</v>
      </c>
      <c r="E259" s="36"/>
      <c r="F259" s="53"/>
      <c r="G259" s="27">
        <f>G264+G260</f>
        <v>3747.48</v>
      </c>
      <c r="H259" s="58"/>
      <c r="I259" s="59"/>
      <c r="J259" s="27">
        <f>J264+J260+J274</f>
        <v>4291.98</v>
      </c>
    </row>
    <row r="260" spans="1:10" s="11" customFormat="1" ht="25.5">
      <c r="A260" s="34" t="s">
        <v>56</v>
      </c>
      <c r="B260" s="35">
        <v>254</v>
      </c>
      <c r="C260" s="36" t="s">
        <v>11</v>
      </c>
      <c r="D260" s="36" t="s">
        <v>40</v>
      </c>
      <c r="E260" s="36" t="s">
        <v>14</v>
      </c>
      <c r="F260" s="53"/>
      <c r="G260" s="27">
        <f>G261</f>
        <v>3671.78</v>
      </c>
      <c r="H260" s="60"/>
      <c r="I260" s="61"/>
      <c r="J260" s="27">
        <f>J261</f>
        <v>3671.78</v>
      </c>
    </row>
    <row r="261" spans="1:10" s="11" customFormat="1" ht="15.75">
      <c r="A261" s="34" t="s">
        <v>15</v>
      </c>
      <c r="B261" s="35">
        <v>254</v>
      </c>
      <c r="C261" s="36" t="s">
        <v>11</v>
      </c>
      <c r="D261" s="36" t="s">
        <v>40</v>
      </c>
      <c r="E261" s="36" t="s">
        <v>133</v>
      </c>
      <c r="F261" s="53"/>
      <c r="G261" s="27">
        <f>G262+G263</f>
        <v>3671.78</v>
      </c>
      <c r="H261" s="58"/>
      <c r="I261" s="59"/>
      <c r="J261" s="27">
        <f>J262+J263</f>
        <v>3671.78</v>
      </c>
    </row>
    <row r="262" spans="1:10" s="11" customFormat="1" ht="51">
      <c r="A262" s="70" t="s">
        <v>236</v>
      </c>
      <c r="B262" s="71">
        <v>254</v>
      </c>
      <c r="C262" s="72" t="s">
        <v>11</v>
      </c>
      <c r="D262" s="72" t="s">
        <v>40</v>
      </c>
      <c r="E262" s="72" t="s">
        <v>133</v>
      </c>
      <c r="F262" s="73" t="s">
        <v>225</v>
      </c>
      <c r="G262" s="74">
        <v>3128.67</v>
      </c>
      <c r="H262" s="75"/>
      <c r="I262" s="76"/>
      <c r="J262" s="74">
        <v>3128.67</v>
      </c>
    </row>
    <row r="263" spans="1:10" s="11" customFormat="1" ht="25.5">
      <c r="A263" s="70" t="s">
        <v>237</v>
      </c>
      <c r="B263" s="71">
        <v>254</v>
      </c>
      <c r="C263" s="72" t="s">
        <v>11</v>
      </c>
      <c r="D263" s="72" t="s">
        <v>40</v>
      </c>
      <c r="E263" s="72" t="s">
        <v>133</v>
      </c>
      <c r="F263" s="73" t="s">
        <v>226</v>
      </c>
      <c r="G263" s="74">
        <v>543.11</v>
      </c>
      <c r="H263" s="75"/>
      <c r="I263" s="76"/>
      <c r="J263" s="74">
        <v>543.11</v>
      </c>
    </row>
    <row r="264" spans="1:10" s="11" customFormat="1" ht="15.75">
      <c r="A264" s="34" t="s">
        <v>60</v>
      </c>
      <c r="B264" s="35">
        <v>254</v>
      </c>
      <c r="C264" s="36" t="s">
        <v>11</v>
      </c>
      <c r="D264" s="36" t="s">
        <v>61</v>
      </c>
      <c r="E264" s="36"/>
      <c r="F264" s="53"/>
      <c r="G264" s="27">
        <f>G265+G267</f>
        <v>75.7</v>
      </c>
      <c r="H264" s="58"/>
      <c r="I264" s="59"/>
      <c r="J264" s="27">
        <f>J265+J267</f>
        <v>75.7</v>
      </c>
    </row>
    <row r="265" spans="1:10" s="11" customFormat="1" ht="15.75">
      <c r="A265" s="34" t="s">
        <v>134</v>
      </c>
      <c r="B265" s="35">
        <v>254</v>
      </c>
      <c r="C265" s="36" t="s">
        <v>11</v>
      </c>
      <c r="D265" s="36" t="s">
        <v>61</v>
      </c>
      <c r="E265" s="36" t="s">
        <v>135</v>
      </c>
      <c r="F265" s="53"/>
      <c r="G265" s="27">
        <f>G266</f>
        <v>10.7</v>
      </c>
      <c r="H265" s="58"/>
      <c r="I265" s="59"/>
      <c r="J265" s="27">
        <f>J266</f>
        <v>10.7</v>
      </c>
    </row>
    <row r="266" spans="1:10" s="11" customFormat="1" ht="25.5">
      <c r="A266" s="70" t="s">
        <v>237</v>
      </c>
      <c r="B266" s="71">
        <v>254</v>
      </c>
      <c r="C266" s="72" t="s">
        <v>11</v>
      </c>
      <c r="D266" s="72" t="s">
        <v>61</v>
      </c>
      <c r="E266" s="72" t="s">
        <v>135</v>
      </c>
      <c r="F266" s="73" t="s">
        <v>226</v>
      </c>
      <c r="G266" s="74">
        <v>10.7</v>
      </c>
      <c r="H266" s="77"/>
      <c r="I266" s="78"/>
      <c r="J266" s="74">
        <v>10.7</v>
      </c>
    </row>
    <row r="267" spans="1:10" s="11" customFormat="1" ht="25.5">
      <c r="A267" s="34" t="s">
        <v>19</v>
      </c>
      <c r="B267" s="35">
        <v>254</v>
      </c>
      <c r="C267" s="36" t="s">
        <v>11</v>
      </c>
      <c r="D267" s="36" t="s">
        <v>61</v>
      </c>
      <c r="E267" s="36" t="s">
        <v>20</v>
      </c>
      <c r="F267" s="53"/>
      <c r="G267" s="27">
        <f>G268</f>
        <v>65</v>
      </c>
      <c r="H267" s="60"/>
      <c r="I267" s="61"/>
      <c r="J267" s="27">
        <f>J268</f>
        <v>65</v>
      </c>
    </row>
    <row r="268" spans="1:10" s="11" customFormat="1" ht="15.75">
      <c r="A268" s="70" t="s">
        <v>238</v>
      </c>
      <c r="B268" s="71">
        <v>254</v>
      </c>
      <c r="C268" s="72" t="s">
        <v>11</v>
      </c>
      <c r="D268" s="72" t="s">
        <v>61</v>
      </c>
      <c r="E268" s="72" t="s">
        <v>20</v>
      </c>
      <c r="F268" s="73" t="s">
        <v>232</v>
      </c>
      <c r="G268" s="74">
        <v>65</v>
      </c>
      <c r="H268" s="75"/>
      <c r="I268" s="76"/>
      <c r="J268" s="74">
        <v>65</v>
      </c>
    </row>
    <row r="269" spans="1:10" s="10" customFormat="1" ht="15.75">
      <c r="A269" s="34" t="s">
        <v>180</v>
      </c>
      <c r="B269" s="35">
        <v>254</v>
      </c>
      <c r="C269" s="36" t="s">
        <v>40</v>
      </c>
      <c r="D269" s="36" t="s">
        <v>12</v>
      </c>
      <c r="E269" s="36"/>
      <c r="F269" s="53"/>
      <c r="G269" s="27">
        <f>G270</f>
        <v>200</v>
      </c>
      <c r="H269" s="58"/>
      <c r="I269" s="59"/>
      <c r="J269" s="27">
        <f>J270</f>
        <v>200</v>
      </c>
    </row>
    <row r="270" spans="1:10" s="11" customFormat="1" ht="15.75">
      <c r="A270" s="34" t="s">
        <v>181</v>
      </c>
      <c r="B270" s="35">
        <v>254</v>
      </c>
      <c r="C270" s="36" t="s">
        <v>40</v>
      </c>
      <c r="D270" s="36" t="s">
        <v>79</v>
      </c>
      <c r="E270" s="36"/>
      <c r="F270" s="53"/>
      <c r="G270" s="27">
        <f>G271</f>
        <v>200</v>
      </c>
      <c r="H270" s="60"/>
      <c r="I270" s="61"/>
      <c r="J270" s="27">
        <f>J271</f>
        <v>200</v>
      </c>
    </row>
    <row r="271" spans="1:10" s="11" customFormat="1" ht="25.5">
      <c r="A271" s="34" t="s">
        <v>182</v>
      </c>
      <c r="B271" s="35">
        <v>254</v>
      </c>
      <c r="C271" s="36" t="s">
        <v>40</v>
      </c>
      <c r="D271" s="36" t="s">
        <v>79</v>
      </c>
      <c r="E271" s="36" t="s">
        <v>136</v>
      </c>
      <c r="F271" s="53"/>
      <c r="G271" s="27">
        <f>G272</f>
        <v>200</v>
      </c>
      <c r="H271" s="60"/>
      <c r="I271" s="61"/>
      <c r="J271" s="27">
        <f>J272</f>
        <v>200</v>
      </c>
    </row>
    <row r="272" spans="1:10" s="11" customFormat="1" ht="15.75">
      <c r="A272" s="31" t="s">
        <v>183</v>
      </c>
      <c r="B272" s="32">
        <v>254</v>
      </c>
      <c r="C272" s="33" t="s">
        <v>40</v>
      </c>
      <c r="D272" s="33" t="s">
        <v>79</v>
      </c>
      <c r="E272" s="33" t="s">
        <v>137</v>
      </c>
      <c r="F272" s="52"/>
      <c r="G272" s="46">
        <f>G273</f>
        <v>200</v>
      </c>
      <c r="H272" s="60"/>
      <c r="I272" s="61"/>
      <c r="J272" s="46">
        <f>J273</f>
        <v>200</v>
      </c>
    </row>
    <row r="273" spans="1:10" s="11" customFormat="1" ht="25.5">
      <c r="A273" s="70" t="s">
        <v>237</v>
      </c>
      <c r="B273" s="71">
        <v>254</v>
      </c>
      <c r="C273" s="72" t="s">
        <v>40</v>
      </c>
      <c r="D273" s="72" t="s">
        <v>79</v>
      </c>
      <c r="E273" s="72" t="s">
        <v>137</v>
      </c>
      <c r="F273" s="73" t="s">
        <v>226</v>
      </c>
      <c r="G273" s="74">
        <v>200</v>
      </c>
      <c r="H273" s="75"/>
      <c r="I273" s="76"/>
      <c r="J273" s="74">
        <v>200</v>
      </c>
    </row>
    <row r="274" spans="1:10" s="11" customFormat="1" ht="15.75">
      <c r="A274" s="100" t="s">
        <v>166</v>
      </c>
      <c r="B274" s="101">
        <v>254</v>
      </c>
      <c r="C274" s="102" t="s">
        <v>25</v>
      </c>
      <c r="D274" s="102" t="s">
        <v>40</v>
      </c>
      <c r="E274" s="102"/>
      <c r="F274" s="103"/>
      <c r="G274" s="104">
        <f>G275</f>
        <v>544.5</v>
      </c>
      <c r="H274" s="105"/>
      <c r="I274" s="106"/>
      <c r="J274" s="104">
        <f>J275</f>
        <v>544.5</v>
      </c>
    </row>
    <row r="275" spans="1:10" s="11" customFormat="1" ht="38.25">
      <c r="A275" s="107" t="s">
        <v>234</v>
      </c>
      <c r="B275" s="108">
        <v>254</v>
      </c>
      <c r="C275" s="109" t="s">
        <v>25</v>
      </c>
      <c r="D275" s="109" t="s">
        <v>40</v>
      </c>
      <c r="E275" s="109" t="s">
        <v>233</v>
      </c>
      <c r="F275" s="110"/>
      <c r="G275" s="111">
        <f>G276</f>
        <v>544.5</v>
      </c>
      <c r="H275" s="112"/>
      <c r="I275" s="113"/>
      <c r="J275" s="111">
        <f>J276</f>
        <v>544.5</v>
      </c>
    </row>
    <row r="276" spans="1:10" s="11" customFormat="1" ht="25.5">
      <c r="A276" s="114" t="s">
        <v>240</v>
      </c>
      <c r="B276" s="115">
        <v>254</v>
      </c>
      <c r="C276" s="116" t="s">
        <v>25</v>
      </c>
      <c r="D276" s="116" t="s">
        <v>40</v>
      </c>
      <c r="E276" s="116" t="s">
        <v>233</v>
      </c>
      <c r="F276" s="117" t="s">
        <v>229</v>
      </c>
      <c r="G276" s="118">
        <v>544.5</v>
      </c>
      <c r="H276" s="119"/>
      <c r="I276" s="120"/>
      <c r="J276" s="118">
        <v>544.5</v>
      </c>
    </row>
    <row r="277" spans="1:10" s="10" customFormat="1" ht="44.25" customHeight="1">
      <c r="A277" s="37" t="s">
        <v>184</v>
      </c>
      <c r="B277" s="35">
        <v>256</v>
      </c>
      <c r="C277" s="36" t="s">
        <v>27</v>
      </c>
      <c r="D277" s="36" t="s">
        <v>12</v>
      </c>
      <c r="E277" s="36"/>
      <c r="F277" s="53"/>
      <c r="G277" s="27">
        <f>G278</f>
        <v>9971.7</v>
      </c>
      <c r="H277" s="58"/>
      <c r="I277" s="58"/>
      <c r="J277" s="27">
        <f>J278</f>
        <v>9971.7</v>
      </c>
    </row>
    <row r="278" spans="1:10" s="11" customFormat="1" ht="15.75">
      <c r="A278" s="34" t="s">
        <v>138</v>
      </c>
      <c r="B278" s="35">
        <v>256</v>
      </c>
      <c r="C278" s="36" t="s">
        <v>27</v>
      </c>
      <c r="D278" s="36" t="s">
        <v>70</v>
      </c>
      <c r="E278" s="36" t="s">
        <v>243</v>
      </c>
      <c r="F278" s="53"/>
      <c r="G278" s="27">
        <f>G279</f>
        <v>9971.7</v>
      </c>
      <c r="H278" s="58"/>
      <c r="I278" s="58"/>
      <c r="J278" s="27">
        <f>J279</f>
        <v>9971.7</v>
      </c>
    </row>
    <row r="279" spans="1:10" s="11" customFormat="1" ht="59.25" customHeight="1">
      <c r="A279" s="34" t="s">
        <v>224</v>
      </c>
      <c r="B279" s="35">
        <v>256</v>
      </c>
      <c r="C279" s="36" t="s">
        <v>27</v>
      </c>
      <c r="D279" s="36" t="s">
        <v>70</v>
      </c>
      <c r="E279" s="36" t="s">
        <v>243</v>
      </c>
      <c r="F279" s="53"/>
      <c r="G279" s="27">
        <f>G280+G281+G282</f>
        <v>9971.7</v>
      </c>
      <c r="H279" s="60"/>
      <c r="I279" s="60"/>
      <c r="J279" s="27">
        <f>J280+J281+J282</f>
        <v>9971.7</v>
      </c>
    </row>
    <row r="280" spans="1:10" s="11" customFormat="1" ht="51">
      <c r="A280" s="92" t="s">
        <v>236</v>
      </c>
      <c r="B280" s="93">
        <v>256</v>
      </c>
      <c r="C280" s="94" t="s">
        <v>27</v>
      </c>
      <c r="D280" s="94" t="s">
        <v>70</v>
      </c>
      <c r="E280" s="94" t="s">
        <v>243</v>
      </c>
      <c r="F280" s="95" t="s">
        <v>225</v>
      </c>
      <c r="G280" s="74">
        <v>8477.5</v>
      </c>
      <c r="H280" s="75"/>
      <c r="I280" s="76"/>
      <c r="J280" s="74">
        <v>8477.5</v>
      </c>
    </row>
    <row r="281" spans="1:10" s="11" customFormat="1" ht="25.5">
      <c r="A281" s="96" t="s">
        <v>237</v>
      </c>
      <c r="B281" s="97">
        <v>256</v>
      </c>
      <c r="C281" s="98" t="s">
        <v>27</v>
      </c>
      <c r="D281" s="98" t="s">
        <v>70</v>
      </c>
      <c r="E281" s="98" t="s">
        <v>243</v>
      </c>
      <c r="F281" s="99" t="s">
        <v>226</v>
      </c>
      <c r="G281" s="74">
        <v>1420.38</v>
      </c>
      <c r="H281" s="75"/>
      <c r="I281" s="76"/>
      <c r="J281" s="74">
        <v>1420.38</v>
      </c>
    </row>
    <row r="282" spans="1:10" s="11" customFormat="1" ht="15.75">
      <c r="A282" s="96" t="s">
        <v>238</v>
      </c>
      <c r="B282" s="97">
        <v>256</v>
      </c>
      <c r="C282" s="98" t="s">
        <v>27</v>
      </c>
      <c r="D282" s="98" t="s">
        <v>70</v>
      </c>
      <c r="E282" s="98" t="s">
        <v>243</v>
      </c>
      <c r="F282" s="99" t="s">
        <v>232</v>
      </c>
      <c r="G282" s="74">
        <v>73.82</v>
      </c>
      <c r="H282" s="75"/>
      <c r="I282" s="75"/>
      <c r="J282" s="74">
        <v>73.82</v>
      </c>
    </row>
  </sheetData>
  <sheetProtection selectLockedCells="1" selectUnlockedCells="1"/>
  <mergeCells count="7">
    <mergeCell ref="B1:J1"/>
    <mergeCell ref="A8:J8"/>
    <mergeCell ref="A9:A10"/>
    <mergeCell ref="B9:F9"/>
    <mergeCell ref="G9:J9"/>
    <mergeCell ref="A7:J7"/>
    <mergeCell ref="B2:J2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2013-11-20T08:27:58Z</cp:lastPrinted>
  <dcterms:created xsi:type="dcterms:W3CDTF">2012-02-17T02:58:24Z</dcterms:created>
  <dcterms:modified xsi:type="dcterms:W3CDTF">2013-12-11T10:12:27Z</dcterms:modified>
  <cp:category/>
  <cp:version/>
  <cp:contentType/>
  <cp:contentStatus/>
</cp:coreProperties>
</file>